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20" windowHeight="6090" tabRatio="759" activeTab="0"/>
  </bookViews>
  <sheets>
    <sheet name="County Summary" sheetId="1" r:id="rId1"/>
  </sheets>
  <definedNames>
    <definedName name="_xlnm.Print_Area" localSheetId="0">'County Summary'!$A$1:$L$533</definedName>
    <definedName name="_xlnm.Print_Titles" localSheetId="0">'County Summary'!$A:$B,'County Summary'!$1:$1</definedName>
  </definedNames>
  <calcPr fullCalcOnLoad="1"/>
</workbook>
</file>

<file path=xl/sharedStrings.xml><?xml version="1.0" encoding="utf-8"?>
<sst xmlns="http://schemas.openxmlformats.org/spreadsheetml/2006/main" count="130" uniqueCount="72">
  <si>
    <t>Democratic</t>
  </si>
  <si>
    <t>Republican</t>
  </si>
  <si>
    <t>Green</t>
  </si>
  <si>
    <t>Libertarian</t>
  </si>
  <si>
    <t>Other</t>
  </si>
  <si>
    <t>Alameda</t>
  </si>
  <si>
    <t>Percent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</si>
  <si>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</si>
  <si>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</si>
  <si>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</si>
  <si>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</si>
  <si>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</si>
  <si>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</si>
  <si>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</si>
  <si>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</si>
  <si>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</si>
  <si>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San Joaquin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</si>
  <si>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</si>
  <si>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</si>
  <si>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</si>
  <si>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</si>
  <si>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</si>
  <si>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</si>
  <si>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</si>
  <si>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</si>
  <si>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</si>
  <si>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</si>
  <si>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</si>
  <si>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</si>
  <si>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</si>
  <si>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</si>
  <si>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</si>
  <si>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</si>
  <si>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</si>
  <si>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</si>
  <si>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</si>
  <si>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</si>
  <si>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</si>
  <si>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</si>
  <si>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</si>
  <si>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</si>
  <si>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</si>
  <si>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</si>
  <si>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</si>
  <si>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</si>
  <si>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</si>
  <si>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</si>
  <si>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</si>
  <si>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</si>
  <si>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</si>
  <si>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</si>
  <si>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</si>
  <si>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</si>
  <si>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</si>
  <si>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</si>
  <si>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</si>
  <si>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</si>
  <si>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</si>
  <si>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</si>
  <si>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</si>
  <si>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</si>
  <si>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</si>
  <si>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</si>
  <si>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</si>
  <si>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</si>
  <si>
    <t>American
Independent</t>
  </si>
  <si>
    <t>Peace and
Freedom</t>
  </si>
  <si>
    <t>No Party
Preference</t>
  </si>
  <si>
    <t>County</t>
  </si>
  <si>
    <t>Eligible</t>
  </si>
  <si>
    <t>Registered</t>
  </si>
  <si>
    <t>Americans Elect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</si>
</sst>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0.0000000000"/>
    <numFmt numFmtId="172" formatCode="0.00000000000"/>
    <numFmt numFmtId="173" formatCode="_(* #,##0.0_);_(* \(#,##0.0\);_(* &quot;-&quot;??_);_(@_)"/>
    <numFmt numFmtId="174" formatCode="_(* #,##0_);_(* \(#,##0\);_(* &quot;-&quot;??_);_(@_)"/>
  </numFmts>
  <fonts count="22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 M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3" fontId="0" fillId="0" borderId="0" xfId="58" applyNumberFormat="1" applyFont="1" applyBorder="1">
      <alignment/>
      <protection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10" fontId="1" fillId="0" borderId="0" xfId="61" applyNumberFormat="1" applyFont="1" applyAlignment="1">
      <alignment horizontal="right"/>
    </xf>
    <xf numFmtId="9" fontId="0" fillId="0" borderId="0" xfId="61" applyBorder="1" applyAlignment="1">
      <alignment/>
    </xf>
    <xf numFmtId="10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ounty Summary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1"/>
  <sheetViews>
    <sheetView tabSelected="1" zoomScalePageLayoutView="0" workbookViewId="0" topLeftCell="A1">
      <pane ySplit="1" topLeftCell="BM2" activePane="bottomLeft" state="frozen"/>
      <selection pane="topLeft" activeCell="C96" sqref="C96"/>
      <selection pane="bottomLeft" activeCell="J2" sqref="J2"/>
    </sheetView>
  </sheetViews>
  <sheetFormatPr defaultColWidth="9.140625" defaultRowHeight="12.75"/>
  <cols>
    <col min="1" max="1" width="0.85546875" style="2" customWidth="1"/>
    <col min="2" max="2" width="13.8515625" style="5" customWidth="1"/>
    <col min="3" max="3" width="0.5625" style="2" customWidth="1"/>
    <col min="4" max="4" width="11.00390625" style="2" customWidth="1"/>
    <col min="5" max="5" width="14.140625" style="2" customWidth="1"/>
    <col min="6" max="6" width="12.8515625" style="2" customWidth="1"/>
    <col min="7" max="7" width="12.7109375" style="2" customWidth="1"/>
    <col min="8" max="8" width="13.57421875" style="2" customWidth="1"/>
    <col min="9" max="10" width="11.57421875" style="2" customWidth="1"/>
    <col min="11" max="11" width="16.421875" style="2" customWidth="1"/>
    <col min="12" max="12" width="16.28125" style="2" customWidth="1"/>
    <col min="13" max="13" width="13.8515625" style="2" customWidth="1"/>
    <col min="14" max="14" width="16.8515625" style="2" customWidth="1"/>
    <col min="15" max="15" width="10.140625" style="2" bestFit="1" customWidth="1"/>
    <col min="16" max="16384" width="9.140625" style="2" customWidth="1"/>
  </cols>
  <sheetData>
    <row r="1" ht="15" customHeight="1"/>
    <row r="2" spans="2:14" s="6" customFormat="1" ht="30" customHeight="1">
      <c r="B2" s="7" t="s">
        <v>68</v>
      </c>
      <c r="D2" s="6" t="s">
        <v>69</v>
      </c>
      <c r="E2" s="6" t="s">
        <v>70</v>
      </c>
      <c r="F2" s="6" t="s">
        <v>0</v>
      </c>
      <c r="G2" s="6" t="s">
        <v>1</v>
      </c>
      <c r="H2" s="6" t="s">
        <v>65</v>
      </c>
      <c r="I2" s="6" t="s">
        <v>71</v>
      </c>
      <c r="J2" s="6" t="s">
        <v>2</v>
      </c>
      <c r="K2" s="6" t="s">
        <v>3</v>
      </c>
      <c r="L2" s="6" t="s">
        <v>66</v>
      </c>
      <c r="M2" s="6" t="s">
        <v>4</v>
      </c>
      <c r="N2" s="6" t="s">
        <v>67</v>
      </c>
    </row>
    <row r="3" spans="1:14" ht="15" customHeight="1">
      <c r="A3" s="8"/>
      <c r="F3" s="8"/>
      <c r="G3" s="8"/>
      <c r="H3" s="8"/>
      <c r="I3" s="8"/>
      <c r="J3" s="8"/>
      <c r="K3" s="8"/>
      <c r="L3" s="8"/>
      <c r="M3" s="8"/>
      <c r="N3" s="8"/>
    </row>
    <row r="4" spans="1:15" ht="15" customHeight="1">
      <c r="A4" s="3"/>
      <c r="B4" s="5" t="s">
        <v>5</v>
      </c>
      <c r="D4" s="9">
        <v>994922</v>
      </c>
      <c r="E4" s="10">
        <f>SUM(F4:N4)</f>
        <v>744707</v>
      </c>
      <c r="F4" s="10">
        <v>420042</v>
      </c>
      <c r="G4" s="10">
        <v>113802</v>
      </c>
      <c r="H4" s="10">
        <v>14251</v>
      </c>
      <c r="I4" s="10">
        <v>3</v>
      </c>
      <c r="J4" s="10">
        <v>9333</v>
      </c>
      <c r="K4" s="10">
        <v>3094</v>
      </c>
      <c r="L4" s="10">
        <v>2667</v>
      </c>
      <c r="M4" s="10">
        <v>18546</v>
      </c>
      <c r="N4" s="10">
        <v>162969</v>
      </c>
      <c r="O4" s="11">
        <f>SUM(F4:N4)</f>
        <v>744707</v>
      </c>
    </row>
    <row r="5" spans="1:15" s="1" customFormat="1" ht="15" customHeight="1">
      <c r="A5" s="12"/>
      <c r="B5" s="4" t="s">
        <v>6</v>
      </c>
      <c r="E5" s="13">
        <f>IF(D4&gt;0,E4/D4,"0.0%")</f>
        <v>0.7485079232341831</v>
      </c>
      <c r="F5" s="14">
        <f>IF($E$4&gt;0,F4/$E$4,"0.0%")</f>
        <v>0.5640365942578759</v>
      </c>
      <c r="G5" s="14">
        <f aca="true" t="shared" si="0" ref="G5:N5">IF($E$4&gt;0,G4/$E$4,"0.0%")</f>
        <v>0.15281446260072754</v>
      </c>
      <c r="H5" s="14">
        <f t="shared" si="0"/>
        <v>0.01913638518236031</v>
      </c>
      <c r="I5" s="14">
        <f t="shared" si="0"/>
        <v>4.028429973130372E-06</v>
      </c>
      <c r="J5" s="14">
        <f t="shared" si="0"/>
        <v>0.012532445646408588</v>
      </c>
      <c r="K5" s="14">
        <f t="shared" si="0"/>
        <v>0.004154654112288457</v>
      </c>
      <c r="L5" s="14">
        <f t="shared" si="0"/>
        <v>0.0035812742461129006</v>
      </c>
      <c r="M5" s="14">
        <f t="shared" si="0"/>
        <v>0.02490375409389196</v>
      </c>
      <c r="N5" s="14">
        <f t="shared" si="0"/>
        <v>0.2188364014303612</v>
      </c>
      <c r="O5" s="15">
        <f>SUM(F5:N5)</f>
        <v>0.9999999999999999</v>
      </c>
    </row>
    <row r="6" spans="1:15" s="1" customFormat="1" ht="7.5" customHeight="1">
      <c r="A6" s="12"/>
      <c r="B6" s="4"/>
      <c r="E6" s="16"/>
      <c r="F6" s="16"/>
      <c r="G6" s="16"/>
      <c r="H6" s="16"/>
      <c r="I6" s="16"/>
      <c r="J6" s="16"/>
      <c r="K6" s="16"/>
      <c r="L6" s="16"/>
      <c r="M6" s="16"/>
      <c r="N6" s="16"/>
      <c r="O6" s="11"/>
    </row>
    <row r="7" spans="1:15" ht="15" customHeight="1">
      <c r="A7" s="3"/>
      <c r="B7" s="5" t="s">
        <v>7</v>
      </c>
      <c r="D7" s="9">
        <v>882</v>
      </c>
      <c r="E7" s="10">
        <f>SUM(F7:N7)</f>
        <v>829</v>
      </c>
      <c r="F7" s="3">
        <v>317</v>
      </c>
      <c r="G7" s="3">
        <v>246</v>
      </c>
      <c r="H7" s="3">
        <v>32</v>
      </c>
      <c r="I7" s="3">
        <v>0</v>
      </c>
      <c r="J7" s="3">
        <v>12</v>
      </c>
      <c r="K7" s="3">
        <v>3</v>
      </c>
      <c r="L7" s="3">
        <v>1</v>
      </c>
      <c r="M7" s="3">
        <v>2</v>
      </c>
      <c r="N7" s="3">
        <v>216</v>
      </c>
      <c r="O7" s="11">
        <f>SUM(F7:N7)</f>
        <v>829</v>
      </c>
    </row>
    <row r="8" spans="1:15" s="1" customFormat="1" ht="15" customHeight="1">
      <c r="A8" s="12"/>
      <c r="B8" s="4" t="s">
        <v>6</v>
      </c>
      <c r="E8" s="13">
        <f>IF(D7&gt;0,E7/D7,"0.0%")</f>
        <v>0.9399092970521542</v>
      </c>
      <c r="F8" s="14">
        <f>IF($E$7&gt;0,F7/$E$7,"0.0%")</f>
        <v>0.3823884197828709</v>
      </c>
      <c r="G8" s="14">
        <f aca="true" t="shared" si="1" ref="G8:N8">IF($E$7&gt;0,G7/$E$7,"0.0%")</f>
        <v>0.29674306393244876</v>
      </c>
      <c r="H8" s="14">
        <f t="shared" si="1"/>
        <v>0.038600723763570564</v>
      </c>
      <c r="I8" s="14">
        <f t="shared" si="1"/>
        <v>0</v>
      </c>
      <c r="J8" s="14">
        <f t="shared" si="1"/>
        <v>0.014475271411338963</v>
      </c>
      <c r="K8" s="14">
        <f t="shared" si="1"/>
        <v>0.0036188178528347406</v>
      </c>
      <c r="L8" s="14">
        <f t="shared" si="1"/>
        <v>0.0012062726176115801</v>
      </c>
      <c r="M8" s="14">
        <f t="shared" si="1"/>
        <v>0.0024125452352231603</v>
      </c>
      <c r="N8" s="14">
        <f t="shared" si="1"/>
        <v>0.2605548854041013</v>
      </c>
      <c r="O8" s="15">
        <f>SUM(F8:N8)</f>
        <v>1</v>
      </c>
    </row>
    <row r="9" spans="1:15" s="1" customFormat="1" ht="7.5" customHeight="1">
      <c r="A9" s="12"/>
      <c r="B9" s="4"/>
      <c r="E9" s="16"/>
      <c r="F9" s="16"/>
      <c r="G9" s="16"/>
      <c r="H9" s="16"/>
      <c r="I9" s="16"/>
      <c r="J9" s="16"/>
      <c r="K9" s="16"/>
      <c r="L9" s="16"/>
      <c r="M9" s="16"/>
      <c r="N9" s="16"/>
      <c r="O9" s="11"/>
    </row>
    <row r="10" spans="1:15" ht="15" customHeight="1">
      <c r="A10" s="3"/>
      <c r="B10" s="5" t="s">
        <v>8</v>
      </c>
      <c r="D10" s="9">
        <v>27110</v>
      </c>
      <c r="E10" s="10">
        <f>SUM(F10:N10)</f>
        <v>20981</v>
      </c>
      <c r="F10" s="10">
        <v>6818</v>
      </c>
      <c r="G10" s="10">
        <v>9485</v>
      </c>
      <c r="H10" s="10">
        <v>767</v>
      </c>
      <c r="I10" s="10">
        <v>0</v>
      </c>
      <c r="J10" s="10">
        <v>124</v>
      </c>
      <c r="K10" s="10">
        <v>161</v>
      </c>
      <c r="L10" s="10">
        <v>42</v>
      </c>
      <c r="M10" s="10">
        <v>52</v>
      </c>
      <c r="N10" s="10">
        <v>3532</v>
      </c>
      <c r="O10" s="11">
        <f>SUM(F10:N10)</f>
        <v>20981</v>
      </c>
    </row>
    <row r="11" spans="1:15" s="1" customFormat="1" ht="15" customHeight="1">
      <c r="A11" s="12"/>
      <c r="B11" s="4" t="s">
        <v>6</v>
      </c>
      <c r="E11" s="13">
        <f>IF(D10&gt;0,E10/D10,"0.0%")</f>
        <v>0.7739210623386205</v>
      </c>
      <c r="F11" s="14">
        <f>IF($E$10&gt;0,F10/$E$10,"0.0%")</f>
        <v>0.32496067870930845</v>
      </c>
      <c r="G11" s="14">
        <f aca="true" t="shared" si="2" ref="G11:N11">IF($E$10&gt;0,G10/$E$10,"0.0%")</f>
        <v>0.45207568752681</v>
      </c>
      <c r="H11" s="14">
        <f t="shared" si="2"/>
        <v>0.03655688480053382</v>
      </c>
      <c r="I11" s="14">
        <f t="shared" si="2"/>
        <v>0</v>
      </c>
      <c r="J11" s="14">
        <f t="shared" si="2"/>
        <v>0.005910109146370526</v>
      </c>
      <c r="K11" s="14">
        <f t="shared" si="2"/>
        <v>0.007673609456174634</v>
      </c>
      <c r="L11" s="14">
        <f t="shared" si="2"/>
        <v>0.0020018111624803396</v>
      </c>
      <c r="M11" s="14">
        <f t="shared" si="2"/>
        <v>0.0024784328678328013</v>
      </c>
      <c r="N11" s="14">
        <f t="shared" si="2"/>
        <v>0.1683427863304895</v>
      </c>
      <c r="O11" s="15">
        <f>SUM(F11:N11)</f>
        <v>1</v>
      </c>
    </row>
    <row r="12" spans="1:15" s="1" customFormat="1" ht="7.5" customHeight="1">
      <c r="A12" s="12"/>
      <c r="B12" s="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1"/>
    </row>
    <row r="13" spans="1:15" ht="15" customHeight="1">
      <c r="A13" s="3"/>
      <c r="B13" s="5" t="s">
        <v>9</v>
      </c>
      <c r="D13" s="9">
        <v>165598</v>
      </c>
      <c r="E13" s="10">
        <f>SUM(F13:N13)</f>
        <v>119877</v>
      </c>
      <c r="F13" s="10">
        <v>40151</v>
      </c>
      <c r="G13" s="10">
        <v>45097</v>
      </c>
      <c r="H13" s="10">
        <v>3892</v>
      </c>
      <c r="I13" s="10">
        <v>0</v>
      </c>
      <c r="J13" s="10">
        <v>1529</v>
      </c>
      <c r="K13" s="10">
        <v>925</v>
      </c>
      <c r="L13" s="10">
        <v>446</v>
      </c>
      <c r="M13" s="10">
        <v>1492</v>
      </c>
      <c r="N13" s="10">
        <v>26345</v>
      </c>
      <c r="O13" s="11">
        <f aca="true" t="shared" si="3" ref="O13:O20">SUM(F13:N13)</f>
        <v>119877</v>
      </c>
    </row>
    <row r="14" spans="1:15" s="1" customFormat="1" ht="15" customHeight="1">
      <c r="A14" s="12"/>
      <c r="B14" s="4" t="s">
        <v>6</v>
      </c>
      <c r="E14" s="13">
        <f>IF(D13&gt;0,E13/D13,"0.0%")</f>
        <v>0.7239036703341828</v>
      </c>
      <c r="F14" s="14">
        <f>IF($E$13&gt;0,F13/$E$13,"0.0%")</f>
        <v>0.3349349750160581</v>
      </c>
      <c r="G14" s="14">
        <f aca="true" t="shared" si="4" ref="G14:N14">IF($E$13&gt;0,G13/$E$13,"0.0%")</f>
        <v>0.3761939321137499</v>
      </c>
      <c r="H14" s="14">
        <f t="shared" si="4"/>
        <v>0.03246661161023382</v>
      </c>
      <c r="I14" s="14">
        <f t="shared" si="4"/>
        <v>0</v>
      </c>
      <c r="J14" s="14">
        <f t="shared" si="4"/>
        <v>0.012754740275449003</v>
      </c>
      <c r="K14" s="14">
        <f t="shared" si="4"/>
        <v>0.007716242481877258</v>
      </c>
      <c r="L14" s="14">
        <f t="shared" si="4"/>
        <v>0.003720480158829467</v>
      </c>
      <c r="M14" s="14">
        <f t="shared" si="4"/>
        <v>0.012446090576173912</v>
      </c>
      <c r="N14" s="14">
        <f t="shared" si="4"/>
        <v>0.2197669277676285</v>
      </c>
      <c r="O14" s="15">
        <f t="shared" si="3"/>
        <v>1</v>
      </c>
    </row>
    <row r="15" spans="1:15" s="1" customFormat="1" ht="7.5" customHeight="1">
      <c r="A15" s="12"/>
      <c r="B15" s="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1"/>
    </row>
    <row r="16" spans="1:15" ht="15" customHeight="1">
      <c r="A16" s="3"/>
      <c r="B16" s="5" t="s">
        <v>10</v>
      </c>
      <c r="D16" s="9">
        <v>35844</v>
      </c>
      <c r="E16" s="10">
        <f>SUM(F16:N16)</f>
        <v>27479</v>
      </c>
      <c r="F16" s="10">
        <v>8784</v>
      </c>
      <c r="G16" s="10">
        <v>11734</v>
      </c>
      <c r="H16" s="10">
        <v>1126</v>
      </c>
      <c r="I16" s="10">
        <v>0</v>
      </c>
      <c r="J16" s="10">
        <v>268</v>
      </c>
      <c r="K16" s="10">
        <v>318</v>
      </c>
      <c r="L16" s="10">
        <v>77</v>
      </c>
      <c r="M16" s="10">
        <v>175</v>
      </c>
      <c r="N16" s="10">
        <v>4997</v>
      </c>
      <c r="O16" s="11">
        <f>SUM(F16:N16)</f>
        <v>27479</v>
      </c>
    </row>
    <row r="17" spans="1:15" s="1" customFormat="1" ht="15" customHeight="1">
      <c r="A17" s="12"/>
      <c r="B17" s="4" t="s">
        <v>6</v>
      </c>
      <c r="E17" s="13">
        <f>IF(D16&gt;0,E16/D16,"0.0%")</f>
        <v>0.7666276085258342</v>
      </c>
      <c r="F17" s="14">
        <f>IF($E$16&gt;0,F16/$E$16,"0.00%")</f>
        <v>0.31966228756504966</v>
      </c>
      <c r="G17" s="14">
        <f aca="true" t="shared" si="5" ref="G17:N17">IF($E$16&gt;0,G16/$E$16,"0.00%")</f>
        <v>0.42701699479602606</v>
      </c>
      <c r="H17" s="14">
        <f t="shared" si="5"/>
        <v>0.040976745878670985</v>
      </c>
      <c r="I17" s="14">
        <f t="shared" si="5"/>
        <v>0</v>
      </c>
      <c r="J17" s="14">
        <f t="shared" si="5"/>
        <v>0.009752902216237855</v>
      </c>
      <c r="K17" s="14">
        <f t="shared" si="5"/>
        <v>0.011572473525237454</v>
      </c>
      <c r="L17" s="14">
        <f t="shared" si="5"/>
        <v>0.0028021398158593835</v>
      </c>
      <c r="M17" s="14">
        <f t="shared" si="5"/>
        <v>0.006368499581498599</v>
      </c>
      <c r="N17" s="14">
        <f t="shared" si="5"/>
        <v>0.18184795662142</v>
      </c>
      <c r="O17" s="15">
        <f>SUM(F17:N17)</f>
        <v>1</v>
      </c>
    </row>
    <row r="18" spans="1:15" s="1" customFormat="1" ht="7.5" customHeight="1">
      <c r="A18" s="12"/>
      <c r="B18" s="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1"/>
    </row>
    <row r="19" spans="1:15" ht="15" customHeight="1">
      <c r="A19" s="3"/>
      <c r="B19" s="5" t="s">
        <v>11</v>
      </c>
      <c r="D19" s="9">
        <v>12249</v>
      </c>
      <c r="E19" s="10">
        <f>SUM(F19:N19)</f>
        <v>7582</v>
      </c>
      <c r="F19" s="10">
        <v>2643</v>
      </c>
      <c r="G19" s="10">
        <v>3484</v>
      </c>
      <c r="H19" s="10">
        <v>148</v>
      </c>
      <c r="I19" s="10">
        <v>0</v>
      </c>
      <c r="J19" s="10">
        <v>15</v>
      </c>
      <c r="K19" s="10">
        <v>24</v>
      </c>
      <c r="L19" s="10">
        <v>17</v>
      </c>
      <c r="M19" s="10">
        <v>1</v>
      </c>
      <c r="N19" s="10">
        <v>1250</v>
      </c>
      <c r="O19" s="11">
        <f t="shared" si="3"/>
        <v>7582</v>
      </c>
    </row>
    <row r="20" spans="1:15" s="1" customFormat="1" ht="15" customHeight="1">
      <c r="A20" s="12"/>
      <c r="B20" s="4" t="s">
        <v>6</v>
      </c>
      <c r="E20" s="13">
        <f>IF(D19&gt;0,E19/D19,"0.0%")</f>
        <v>0.6189893052494081</v>
      </c>
      <c r="F20" s="14">
        <f>IF($E$19&gt;0,F19/$E$19,"0.0%")</f>
        <v>0.3485887628594039</v>
      </c>
      <c r="G20" s="14">
        <f aca="true" t="shared" si="6" ref="G20:N20">IF($E$19&gt;0,G19/$E$19,"0.0%")</f>
        <v>0.4595093642838301</v>
      </c>
      <c r="H20" s="14">
        <f t="shared" si="6"/>
        <v>0.019519915589554206</v>
      </c>
      <c r="I20" s="14">
        <f t="shared" si="6"/>
        <v>0</v>
      </c>
      <c r="J20" s="14">
        <f t="shared" si="6"/>
        <v>0.001978369823265629</v>
      </c>
      <c r="K20" s="14">
        <f t="shared" si="6"/>
        <v>0.0031653917172250064</v>
      </c>
      <c r="L20" s="14">
        <f t="shared" si="6"/>
        <v>0.002242152466367713</v>
      </c>
      <c r="M20" s="14">
        <f t="shared" si="6"/>
        <v>0.00013189132155104195</v>
      </c>
      <c r="N20" s="14">
        <f t="shared" si="6"/>
        <v>0.16486415193880244</v>
      </c>
      <c r="O20" s="15">
        <f t="shared" si="3"/>
        <v>0.9999999999999999</v>
      </c>
    </row>
    <row r="21" spans="1:15" s="1" customFormat="1" ht="7.5" customHeight="1">
      <c r="A21" s="12"/>
      <c r="B21" s="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1"/>
    </row>
    <row r="22" spans="1:15" ht="15" customHeight="1">
      <c r="A22" s="3"/>
      <c r="B22" s="5" t="s">
        <v>12</v>
      </c>
      <c r="D22" s="9">
        <v>698604</v>
      </c>
      <c r="E22" s="10">
        <f>SUM(F22:N22)</f>
        <v>513748</v>
      </c>
      <c r="F22" s="10">
        <v>254189</v>
      </c>
      <c r="G22" s="10">
        <v>132891</v>
      </c>
      <c r="H22" s="10">
        <v>12487</v>
      </c>
      <c r="I22" s="10">
        <v>1</v>
      </c>
      <c r="J22" s="10">
        <v>3293</v>
      </c>
      <c r="K22" s="10">
        <v>2363</v>
      </c>
      <c r="L22" s="10">
        <v>1160</v>
      </c>
      <c r="M22" s="10">
        <v>2999</v>
      </c>
      <c r="N22" s="10">
        <v>104365</v>
      </c>
      <c r="O22" s="11">
        <f>SUM(F22:N22)</f>
        <v>513748</v>
      </c>
    </row>
    <row r="23" spans="1:15" s="1" customFormat="1" ht="15" customHeight="1">
      <c r="A23" s="12"/>
      <c r="B23" s="4" t="s">
        <v>6</v>
      </c>
      <c r="E23" s="13">
        <f>IF(D22&gt;0,E22/D22,"0.0%")</f>
        <v>0.7353922966372938</v>
      </c>
      <c r="F23" s="14">
        <f>IF($E$22&gt;0,F22/$E$22,"0.00%")</f>
        <v>0.4947737022820527</v>
      </c>
      <c r="G23" s="14">
        <f aca="true" t="shared" si="7" ref="G23:N23">IF($E$22&gt;0,G22/$E$22,"0.00%")</f>
        <v>0.25866962012504185</v>
      </c>
      <c r="H23" s="14">
        <f t="shared" si="7"/>
        <v>0.024305690727749792</v>
      </c>
      <c r="I23" s="14">
        <f t="shared" si="7"/>
        <v>1.9464795970008643E-06</v>
      </c>
      <c r="J23" s="14">
        <f t="shared" si="7"/>
        <v>0.006409757312923846</v>
      </c>
      <c r="K23" s="14">
        <f t="shared" si="7"/>
        <v>0.004599531287713042</v>
      </c>
      <c r="L23" s="14">
        <f t="shared" si="7"/>
        <v>0.0022579163325210025</v>
      </c>
      <c r="M23" s="14">
        <f t="shared" si="7"/>
        <v>0.005837492311405592</v>
      </c>
      <c r="N23" s="14">
        <f t="shared" si="7"/>
        <v>0.2031443431409952</v>
      </c>
      <c r="O23" s="15">
        <f>SUM(F23:N23)</f>
        <v>1</v>
      </c>
    </row>
    <row r="24" spans="1:15" s="1" customFormat="1" ht="7.5" customHeight="1">
      <c r="A24" s="12"/>
      <c r="B24" s="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1"/>
    </row>
    <row r="25" spans="1:15" ht="15" customHeight="1">
      <c r="A25" s="3"/>
      <c r="B25" s="5" t="s">
        <v>13</v>
      </c>
      <c r="D25" s="9">
        <v>18282</v>
      </c>
      <c r="E25" s="10">
        <f>SUM(F25:N25)</f>
        <v>12210</v>
      </c>
      <c r="F25" s="10">
        <v>4358</v>
      </c>
      <c r="G25" s="10">
        <v>4558</v>
      </c>
      <c r="H25" s="10">
        <v>531</v>
      </c>
      <c r="I25" s="10">
        <v>0</v>
      </c>
      <c r="J25" s="10">
        <v>99</v>
      </c>
      <c r="K25" s="10">
        <v>68</v>
      </c>
      <c r="L25" s="10">
        <v>53</v>
      </c>
      <c r="M25" s="10">
        <v>139</v>
      </c>
      <c r="N25" s="10">
        <v>2404</v>
      </c>
      <c r="O25" s="11">
        <f>SUM(F25:N25)</f>
        <v>12210</v>
      </c>
    </row>
    <row r="26" spans="1:15" s="1" customFormat="1" ht="15" customHeight="1">
      <c r="A26" s="12"/>
      <c r="B26" s="4" t="s">
        <v>6</v>
      </c>
      <c r="E26" s="13">
        <f>IF(D25&gt;0,E25/D25,"0.0%")</f>
        <v>0.6678700361010831</v>
      </c>
      <c r="F26" s="14">
        <f>IF($E$25&gt;0,F25/$E$25,"0.0%")</f>
        <v>0.3569205569205569</v>
      </c>
      <c r="G26" s="14">
        <f aca="true" t="shared" si="8" ref="G26:N26">IF($E$25&gt;0,G25/$E$25,"0.0%")</f>
        <v>0.3733005733005733</v>
      </c>
      <c r="H26" s="14">
        <f t="shared" si="8"/>
        <v>0.04348894348894349</v>
      </c>
      <c r="I26" s="14">
        <f t="shared" si="8"/>
        <v>0</v>
      </c>
      <c r="J26" s="14">
        <f t="shared" si="8"/>
        <v>0.008108108108108109</v>
      </c>
      <c r="K26" s="14">
        <f t="shared" si="8"/>
        <v>0.005569205569205569</v>
      </c>
      <c r="L26" s="14">
        <f t="shared" si="8"/>
        <v>0.0043407043407043405</v>
      </c>
      <c r="M26" s="14">
        <f t="shared" si="8"/>
        <v>0.011384111384111384</v>
      </c>
      <c r="N26" s="14">
        <f t="shared" si="8"/>
        <v>0.1968877968877969</v>
      </c>
      <c r="O26" s="15">
        <f>SUM(F26:N26)</f>
        <v>1</v>
      </c>
    </row>
    <row r="27" spans="1:15" s="1" customFormat="1" ht="7.5" customHeight="1">
      <c r="A27" s="12"/>
      <c r="B27" s="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1"/>
    </row>
    <row r="28" spans="1:15" ht="15" customHeight="1">
      <c r="A28" s="3"/>
      <c r="B28" s="5" t="s">
        <v>14</v>
      </c>
      <c r="D28" s="9">
        <v>134902</v>
      </c>
      <c r="E28" s="10">
        <f>SUM(F28:N28)</f>
        <v>105851</v>
      </c>
      <c r="F28" s="10">
        <v>31428</v>
      </c>
      <c r="G28" s="10">
        <v>47194</v>
      </c>
      <c r="H28" s="10">
        <v>3790</v>
      </c>
      <c r="I28" s="10">
        <v>0</v>
      </c>
      <c r="J28" s="10">
        <v>909</v>
      </c>
      <c r="K28" s="10">
        <v>835</v>
      </c>
      <c r="L28" s="10">
        <v>296</v>
      </c>
      <c r="M28" s="10">
        <v>801</v>
      </c>
      <c r="N28" s="10">
        <v>20598</v>
      </c>
      <c r="O28" s="11">
        <f>SUM(F28:N28)</f>
        <v>105851</v>
      </c>
    </row>
    <row r="29" spans="1:15" s="1" customFormat="1" ht="15" customHeight="1">
      <c r="A29" s="12"/>
      <c r="B29" s="4" t="s">
        <v>6</v>
      </c>
      <c r="E29" s="13">
        <f>IF(D28&gt;0,E28/D28,"0.0%")</f>
        <v>0.7846510800432906</v>
      </c>
      <c r="F29" s="14">
        <f>IF($E$28&gt;0,F28/$E$28,"0.0%")</f>
        <v>0.29690791773341774</v>
      </c>
      <c r="G29" s="14">
        <f aca="true" t="shared" si="9" ref="G29:N29">IF($E$28&gt;0,G28/$E$28,"0.0%")</f>
        <v>0.44585313317776876</v>
      </c>
      <c r="H29" s="14">
        <f t="shared" si="9"/>
        <v>0.03580504671661108</v>
      </c>
      <c r="I29" s="14">
        <f t="shared" si="9"/>
        <v>0</v>
      </c>
      <c r="J29" s="14">
        <f t="shared" si="9"/>
        <v>0.00858754286686002</v>
      </c>
      <c r="K29" s="14">
        <f t="shared" si="9"/>
        <v>0.00788844696790772</v>
      </c>
      <c r="L29" s="14">
        <f t="shared" si="9"/>
        <v>0.0027963835958092036</v>
      </c>
      <c r="M29" s="14">
        <f t="shared" si="9"/>
        <v>0.00756724074406477</v>
      </c>
      <c r="N29" s="14">
        <f t="shared" si="9"/>
        <v>0.19459428819756072</v>
      </c>
      <c r="O29" s="15">
        <f>SUM(F29:N29)</f>
        <v>1</v>
      </c>
    </row>
    <row r="30" spans="1:15" s="1" customFormat="1" ht="7.5" customHeight="1">
      <c r="A30" s="12"/>
      <c r="B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1"/>
    </row>
    <row r="31" spans="1:15" ht="15" customHeight="1">
      <c r="A31" s="3"/>
      <c r="B31" s="5" t="s">
        <v>15</v>
      </c>
      <c r="D31" s="9">
        <v>554043</v>
      </c>
      <c r="E31" s="10">
        <f>SUM(F31:N31)</f>
        <v>397326</v>
      </c>
      <c r="F31" s="10">
        <v>161054</v>
      </c>
      <c r="G31" s="10">
        <v>158389</v>
      </c>
      <c r="H31" s="10">
        <v>9847</v>
      </c>
      <c r="I31" s="10">
        <v>0</v>
      </c>
      <c r="J31" s="10">
        <v>1622</v>
      </c>
      <c r="K31" s="10">
        <v>1647</v>
      </c>
      <c r="L31" s="10">
        <v>1034</v>
      </c>
      <c r="M31" s="10">
        <v>4675</v>
      </c>
      <c r="N31" s="10">
        <v>59058</v>
      </c>
      <c r="O31" s="11">
        <f>SUM(F31:N31)</f>
        <v>397326</v>
      </c>
    </row>
    <row r="32" spans="1:15" s="1" customFormat="1" ht="15" customHeight="1">
      <c r="A32" s="12"/>
      <c r="B32" s="4" t="s">
        <v>6</v>
      </c>
      <c r="E32" s="13">
        <f>IF(D31&gt;0,E31/D31,"0.0%")</f>
        <v>0.7171392834130202</v>
      </c>
      <c r="F32" s="14">
        <f>IF($E$31&gt;0,F31/$E$31,"0.00%")</f>
        <v>0.40534472951681993</v>
      </c>
      <c r="G32" s="14">
        <f aca="true" t="shared" si="10" ref="G32:N32">IF($E$31&gt;0,G31/$E$31,"0.00%")</f>
        <v>0.39863739095855794</v>
      </c>
      <c r="H32" s="14">
        <f t="shared" si="10"/>
        <v>0.024783175528407402</v>
      </c>
      <c r="I32" s="14">
        <f t="shared" si="10"/>
        <v>0</v>
      </c>
      <c r="J32" s="14">
        <f t="shared" si="10"/>
        <v>0.004082290109381213</v>
      </c>
      <c r="K32" s="14">
        <f t="shared" si="10"/>
        <v>0.004145210733755153</v>
      </c>
      <c r="L32" s="14">
        <f t="shared" si="10"/>
        <v>0.0026023970241061496</v>
      </c>
      <c r="M32" s="14">
        <f t="shared" si="10"/>
        <v>0.01176615675792674</v>
      </c>
      <c r="N32" s="14">
        <f t="shared" si="10"/>
        <v>0.14863864937104543</v>
      </c>
      <c r="O32" s="15">
        <f>SUM(F32:N32)</f>
        <v>0.9999999999999999</v>
      </c>
    </row>
    <row r="33" spans="1:15" s="1" customFormat="1" ht="7.5" customHeight="1">
      <c r="A33" s="12"/>
      <c r="B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1"/>
    </row>
    <row r="34" spans="1:15" ht="15" customHeight="1">
      <c r="A34" s="3"/>
      <c r="B34" s="5" t="s">
        <v>17</v>
      </c>
      <c r="D34" s="9">
        <v>18077</v>
      </c>
      <c r="E34" s="10">
        <f>SUM(F34:N34)</f>
        <v>12105</v>
      </c>
      <c r="F34" s="10">
        <v>3715</v>
      </c>
      <c r="G34" s="10">
        <v>5485</v>
      </c>
      <c r="H34" s="10">
        <v>456</v>
      </c>
      <c r="I34" s="10">
        <v>0</v>
      </c>
      <c r="J34" s="10">
        <v>45</v>
      </c>
      <c r="K34" s="10">
        <v>61</v>
      </c>
      <c r="L34" s="10">
        <v>42</v>
      </c>
      <c r="M34" s="10">
        <v>25</v>
      </c>
      <c r="N34" s="10">
        <v>2276</v>
      </c>
      <c r="O34" s="11">
        <f>SUM(F34:N34)</f>
        <v>12105</v>
      </c>
    </row>
    <row r="35" spans="1:15" s="1" customFormat="1" ht="15" customHeight="1">
      <c r="A35" s="12"/>
      <c r="B35" s="4" t="s">
        <v>6</v>
      </c>
      <c r="E35" s="13">
        <f>IF(D34&gt;0,E34/D34,"0.0%")</f>
        <v>0.6696354483597942</v>
      </c>
      <c r="F35" s="14">
        <f>IF($E$34&gt;0,F34/$E$34,"0.0%")</f>
        <v>0.30689797604295743</v>
      </c>
      <c r="G35" s="14">
        <f aca="true" t="shared" si="11" ref="G35:N35">IF($E$34&gt;0,G34/$E$34,"0.0%")</f>
        <v>0.453118546055349</v>
      </c>
      <c r="H35" s="14">
        <f t="shared" si="11"/>
        <v>0.03767038413878562</v>
      </c>
      <c r="I35" s="14">
        <f t="shared" si="11"/>
        <v>0</v>
      </c>
      <c r="J35" s="14">
        <f t="shared" si="11"/>
        <v>0.0037174721189591076</v>
      </c>
      <c r="K35" s="14">
        <f t="shared" si="11"/>
        <v>0.005039239983477902</v>
      </c>
      <c r="L35" s="14">
        <f t="shared" si="11"/>
        <v>0.003469640644361834</v>
      </c>
      <c r="M35" s="14">
        <f t="shared" si="11"/>
        <v>0.0020652622883106154</v>
      </c>
      <c r="N35" s="14">
        <f t="shared" si="11"/>
        <v>0.18802147872779842</v>
      </c>
      <c r="O35" s="15">
        <f>SUM(F35:N35)</f>
        <v>0.9999999999999999</v>
      </c>
    </row>
    <row r="36" spans="1:15" s="1" customFormat="1" ht="7.5" customHeight="1">
      <c r="A36" s="12"/>
      <c r="B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1"/>
    </row>
    <row r="37" spans="1:15" ht="15" customHeight="1">
      <c r="A37" s="3"/>
      <c r="B37" s="5" t="s">
        <v>18</v>
      </c>
      <c r="D37" s="9">
        <v>104256</v>
      </c>
      <c r="E37" s="10">
        <f>SUM(F37:N37)</f>
        <v>75081</v>
      </c>
      <c r="F37" s="10">
        <v>31705</v>
      </c>
      <c r="G37" s="10">
        <v>19971</v>
      </c>
      <c r="H37" s="10">
        <v>2370</v>
      </c>
      <c r="I37" s="10">
        <v>1</v>
      </c>
      <c r="J37" s="10">
        <v>2897</v>
      </c>
      <c r="K37" s="10">
        <v>665</v>
      </c>
      <c r="L37" s="10">
        <v>306</v>
      </c>
      <c r="M37" s="10">
        <v>171</v>
      </c>
      <c r="N37" s="10">
        <v>16995</v>
      </c>
      <c r="O37" s="11">
        <f>SUM(F37:N37)</f>
        <v>75081</v>
      </c>
    </row>
    <row r="38" spans="1:15" s="1" customFormat="1" ht="15" customHeight="1">
      <c r="A38" s="12"/>
      <c r="B38" s="4" t="s">
        <v>6</v>
      </c>
      <c r="E38" s="13">
        <f>IF(D37&gt;0,E37/D37,"0.0%")</f>
        <v>0.7201599907918969</v>
      </c>
      <c r="F38" s="14">
        <f>IF($E$37&gt;0,F37/$E$37,"0.0%")</f>
        <v>0.4222772738775456</v>
      </c>
      <c r="G38" s="14">
        <f aca="true" t="shared" si="12" ref="G38:N38">IF($E$37&gt;0,G37/$E$37,"0.0%")</f>
        <v>0.26599272785391775</v>
      </c>
      <c r="H38" s="14">
        <f t="shared" si="12"/>
        <v>0.03156590881847605</v>
      </c>
      <c r="I38" s="14">
        <f t="shared" si="12"/>
        <v>1.3318948868555294E-05</v>
      </c>
      <c r="J38" s="14">
        <f t="shared" si="12"/>
        <v>0.03858499487220469</v>
      </c>
      <c r="K38" s="14">
        <f t="shared" si="12"/>
        <v>0.00885710099758927</v>
      </c>
      <c r="L38" s="14">
        <f t="shared" si="12"/>
        <v>0.00407559835377792</v>
      </c>
      <c r="M38" s="14">
        <f t="shared" si="12"/>
        <v>0.002277540256522955</v>
      </c>
      <c r="N38" s="14">
        <f t="shared" si="12"/>
        <v>0.2263555360210972</v>
      </c>
      <c r="O38" s="15">
        <f>SUM(F38:N38)</f>
        <v>1</v>
      </c>
    </row>
    <row r="39" spans="1:15" s="1" customFormat="1" ht="7.5" customHeight="1">
      <c r="A39" s="12"/>
      <c r="B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1"/>
    </row>
    <row r="40" spans="1:15" ht="15" customHeight="1">
      <c r="A40" s="3"/>
      <c r="B40" s="5" t="s">
        <v>19</v>
      </c>
      <c r="D40" s="9">
        <v>92275</v>
      </c>
      <c r="E40" s="10">
        <f>SUM(F40:N40)</f>
        <v>53675</v>
      </c>
      <c r="F40" s="10">
        <v>27453</v>
      </c>
      <c r="G40" s="10">
        <v>13783</v>
      </c>
      <c r="H40" s="10">
        <v>1220</v>
      </c>
      <c r="I40" s="10">
        <v>0</v>
      </c>
      <c r="J40" s="10">
        <v>114</v>
      </c>
      <c r="K40" s="10">
        <v>175</v>
      </c>
      <c r="L40" s="10">
        <v>221</v>
      </c>
      <c r="M40" s="10">
        <v>239</v>
      </c>
      <c r="N40" s="10">
        <v>10470</v>
      </c>
      <c r="O40" s="11">
        <f>SUM(F40:N40)</f>
        <v>53675</v>
      </c>
    </row>
    <row r="41" spans="1:15" s="1" customFormat="1" ht="15" customHeight="1">
      <c r="A41" s="12"/>
      <c r="B41" s="4" t="s">
        <v>6</v>
      </c>
      <c r="E41" s="13">
        <f>IF(D40&gt;0,E40/D40,"0.0%")</f>
        <v>0.5816851801679762</v>
      </c>
      <c r="F41" s="14">
        <f>IF($E$40&gt;0,F40/$E$40,"0.00%")</f>
        <v>0.5114671634839311</v>
      </c>
      <c r="G41" s="14">
        <f aca="true" t="shared" si="13" ref="G41:N41">IF($E$40&gt;0,G40/$E$40,"0.00%")</f>
        <v>0.2567862133209129</v>
      </c>
      <c r="H41" s="14">
        <f t="shared" si="13"/>
        <v>0.02272938984629716</v>
      </c>
      <c r="I41" s="14">
        <f t="shared" si="13"/>
        <v>0</v>
      </c>
      <c r="J41" s="14">
        <f t="shared" si="13"/>
        <v>0.0021238938053097347</v>
      </c>
      <c r="K41" s="14">
        <f t="shared" si="13"/>
        <v>0.0032603632976245926</v>
      </c>
      <c r="L41" s="14">
        <f t="shared" si="13"/>
        <v>0.004117373078714485</v>
      </c>
      <c r="M41" s="14">
        <f t="shared" si="13"/>
        <v>0.004452724732184443</v>
      </c>
      <c r="N41" s="14">
        <f t="shared" si="13"/>
        <v>0.19506287843502562</v>
      </c>
      <c r="O41" s="15">
        <f>SUM(F41:N41)</f>
        <v>1</v>
      </c>
    </row>
    <row r="42" spans="1:15" s="1" customFormat="1" ht="7.5" customHeight="1">
      <c r="A42" s="12"/>
      <c r="B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1"/>
    </row>
    <row r="43" spans="1:15" ht="15" customHeight="1">
      <c r="A43" s="3"/>
      <c r="B43" s="5" t="s">
        <v>20</v>
      </c>
      <c r="D43" s="9">
        <v>13537</v>
      </c>
      <c r="E43" s="10">
        <f>SUM(F43:N43)</f>
        <v>9393</v>
      </c>
      <c r="F43" s="10">
        <v>3036</v>
      </c>
      <c r="G43" s="10">
        <v>4164</v>
      </c>
      <c r="H43" s="10">
        <v>341</v>
      </c>
      <c r="I43" s="10">
        <v>0</v>
      </c>
      <c r="J43" s="10">
        <v>88</v>
      </c>
      <c r="K43" s="10">
        <v>61</v>
      </c>
      <c r="L43" s="10">
        <v>23</v>
      </c>
      <c r="M43" s="10">
        <v>32</v>
      </c>
      <c r="N43" s="10">
        <v>1648</v>
      </c>
      <c r="O43" s="11">
        <f>SUM(F43:N43)</f>
        <v>9393</v>
      </c>
    </row>
    <row r="44" spans="1:15" s="1" customFormat="1" ht="15" customHeight="1">
      <c r="A44" s="12"/>
      <c r="B44" s="4" t="s">
        <v>6</v>
      </c>
      <c r="E44" s="13">
        <f>IF(D43&gt;0,E43/D43,"0.0%")</f>
        <v>0.6938760434365073</v>
      </c>
      <c r="F44" s="14">
        <f>IF($E$43&gt;0,F43/$E$43,"0.0%")</f>
        <v>0.32321941871606513</v>
      </c>
      <c r="G44" s="14">
        <f aca="true" t="shared" si="14" ref="G44:N44">IF($E$43&gt;0,G43/$E$43,"0.0%")</f>
        <v>0.44330884701373363</v>
      </c>
      <c r="H44" s="14">
        <f t="shared" si="14"/>
        <v>0.036303630363036306</v>
      </c>
      <c r="I44" s="14">
        <f t="shared" si="14"/>
        <v>0</v>
      </c>
      <c r="J44" s="14">
        <f t="shared" si="14"/>
        <v>0.009368678803364207</v>
      </c>
      <c r="K44" s="14">
        <f t="shared" si="14"/>
        <v>0.006494197806877462</v>
      </c>
      <c r="L44" s="14">
        <f t="shared" si="14"/>
        <v>0.0024486319599701907</v>
      </c>
      <c r="M44" s="14">
        <f t="shared" si="14"/>
        <v>0.003406792292132439</v>
      </c>
      <c r="N44" s="14">
        <f t="shared" si="14"/>
        <v>0.1754498030448206</v>
      </c>
      <c r="O44" s="15">
        <f>SUM(F44:N44)</f>
        <v>0.9999999999999999</v>
      </c>
    </row>
    <row r="45" spans="1:15" s="1" customFormat="1" ht="7.5" customHeight="1">
      <c r="A45" s="12"/>
      <c r="B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1"/>
    </row>
    <row r="46" spans="1:15" ht="15" customHeight="1">
      <c r="A46" s="3"/>
      <c r="B46" s="5" t="s">
        <v>21</v>
      </c>
      <c r="D46" s="9">
        <v>482862</v>
      </c>
      <c r="E46" s="10">
        <f>SUM(F46:N46)</f>
        <v>317951</v>
      </c>
      <c r="F46" s="10">
        <v>109726</v>
      </c>
      <c r="G46" s="10">
        <v>136337</v>
      </c>
      <c r="H46" s="10">
        <v>10465</v>
      </c>
      <c r="I46" s="10">
        <v>0</v>
      </c>
      <c r="J46" s="10">
        <v>853</v>
      </c>
      <c r="K46" s="10">
        <v>1714</v>
      </c>
      <c r="L46" s="10">
        <v>920</v>
      </c>
      <c r="M46" s="10">
        <v>395</v>
      </c>
      <c r="N46" s="10">
        <v>57541</v>
      </c>
      <c r="O46" s="11">
        <f>SUM(F46:N46)</f>
        <v>317951</v>
      </c>
    </row>
    <row r="47" spans="1:15" s="1" customFormat="1" ht="15" customHeight="1">
      <c r="A47" s="12"/>
      <c r="B47" s="4" t="s">
        <v>6</v>
      </c>
      <c r="E47" s="13">
        <f>IF(D46&gt;0,E46/D46,"0.0%")</f>
        <v>0.65847177868625</v>
      </c>
      <c r="F47" s="14">
        <f>IF($E$46&gt;0,F46/$E$46,"0.0%")</f>
        <v>0.3451034907894613</v>
      </c>
      <c r="G47" s="14">
        <f aca="true" t="shared" si="15" ref="G47:N47">IF($E$46&gt;0,G46/$E$46,"0.0%")</f>
        <v>0.4287987771700671</v>
      </c>
      <c r="H47" s="14">
        <f t="shared" si="15"/>
        <v>0.032913876666530374</v>
      </c>
      <c r="I47" s="14">
        <f t="shared" si="15"/>
        <v>0</v>
      </c>
      <c r="J47" s="14">
        <f t="shared" si="15"/>
        <v>0.0026828033250406507</v>
      </c>
      <c r="K47" s="14">
        <f t="shared" si="15"/>
        <v>0.005390767759812047</v>
      </c>
      <c r="L47" s="14">
        <f t="shared" si="15"/>
        <v>0.0028935276190356378</v>
      </c>
      <c r="M47" s="14">
        <f t="shared" si="15"/>
        <v>0.0012423297929555182</v>
      </c>
      <c r="N47" s="14">
        <f t="shared" si="15"/>
        <v>0.18097442687709742</v>
      </c>
      <c r="O47" s="15">
        <f>SUM(F47:N47)</f>
        <v>1</v>
      </c>
    </row>
    <row r="48" spans="1:15" s="1" customFormat="1" ht="7.5" customHeight="1">
      <c r="A48" s="12"/>
      <c r="B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1"/>
    </row>
    <row r="49" spans="1:15" ht="15" customHeight="1">
      <c r="A49" s="3"/>
      <c r="B49" s="5" t="s">
        <v>22</v>
      </c>
      <c r="D49" s="9">
        <v>76607</v>
      </c>
      <c r="E49" s="10">
        <f>SUM(F49:N49)</f>
        <v>46331</v>
      </c>
      <c r="F49" s="10">
        <v>16542</v>
      </c>
      <c r="G49" s="10">
        <v>20794</v>
      </c>
      <c r="H49" s="10">
        <v>1258</v>
      </c>
      <c r="I49" s="10">
        <v>0</v>
      </c>
      <c r="J49" s="10">
        <v>112</v>
      </c>
      <c r="K49" s="10">
        <v>185</v>
      </c>
      <c r="L49" s="10">
        <v>72</v>
      </c>
      <c r="M49" s="10">
        <v>272</v>
      </c>
      <c r="N49" s="10">
        <v>7096</v>
      </c>
      <c r="O49" s="11">
        <f>SUM(F49:N49)</f>
        <v>46331</v>
      </c>
    </row>
    <row r="50" spans="1:15" s="1" customFormat="1" ht="15" customHeight="1">
      <c r="A50" s="12"/>
      <c r="B50" s="4" t="s">
        <v>6</v>
      </c>
      <c r="E50" s="13">
        <f>IF(D49&gt;0,E49/D49,"0.0%")</f>
        <v>0.604788074196875</v>
      </c>
      <c r="F50" s="14">
        <f>IF($E$49&gt;0,F49/$E$49,"0.0%")</f>
        <v>0.35703956314346763</v>
      </c>
      <c r="G50" s="14">
        <f aca="true" t="shared" si="16" ref="G50:N50">IF($E$49&gt;0,G49/$E$49,"0.0%")</f>
        <v>0.448813969048801</v>
      </c>
      <c r="H50" s="14">
        <f t="shared" si="16"/>
        <v>0.027152446526084048</v>
      </c>
      <c r="I50" s="14">
        <f t="shared" si="16"/>
        <v>0</v>
      </c>
      <c r="J50" s="14">
        <f t="shared" si="16"/>
        <v>0.0024173879260106623</v>
      </c>
      <c r="K50" s="14">
        <f t="shared" si="16"/>
        <v>0.003993006842071183</v>
      </c>
      <c r="L50" s="14">
        <f t="shared" si="16"/>
        <v>0.0015540350952925686</v>
      </c>
      <c r="M50" s="14">
        <f t="shared" si="16"/>
        <v>0.005870799248883037</v>
      </c>
      <c r="N50" s="14">
        <f t="shared" si="16"/>
        <v>0.15315879216938982</v>
      </c>
      <c r="O50" s="15">
        <f>SUM(F50:N50)</f>
        <v>1</v>
      </c>
    </row>
    <row r="51" spans="1:15" s="1" customFormat="1" ht="7.5" customHeight="1">
      <c r="A51" s="12"/>
      <c r="B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1"/>
    </row>
    <row r="52" spans="1:15" ht="15" customHeight="1">
      <c r="A52" s="3"/>
      <c r="B52" s="5" t="s">
        <v>23</v>
      </c>
      <c r="D52" s="9">
        <v>47791</v>
      </c>
      <c r="E52" s="10">
        <f>SUM(F52:N52)</f>
        <v>33183</v>
      </c>
      <c r="F52" s="10">
        <v>13723</v>
      </c>
      <c r="G52" s="10">
        <v>9284</v>
      </c>
      <c r="H52" s="10">
        <v>1309</v>
      </c>
      <c r="I52" s="10">
        <v>0</v>
      </c>
      <c r="J52" s="10">
        <v>409</v>
      </c>
      <c r="K52" s="10">
        <v>235</v>
      </c>
      <c r="L52" s="10">
        <v>142</v>
      </c>
      <c r="M52" s="10">
        <v>60</v>
      </c>
      <c r="N52" s="10">
        <v>8021</v>
      </c>
      <c r="O52" s="11">
        <f>SUM(F52:N52)</f>
        <v>33183</v>
      </c>
    </row>
    <row r="53" spans="1:15" s="1" customFormat="1" ht="15" customHeight="1">
      <c r="A53" s="12"/>
      <c r="B53" s="4" t="s">
        <v>6</v>
      </c>
      <c r="E53" s="13">
        <f>IF(D52&gt;0,E52/D52,"0.0%")</f>
        <v>0.6943357535937729</v>
      </c>
      <c r="F53" s="14">
        <f>IF($E$52&gt;0,F52/$E$52,"0.00%")</f>
        <v>0.413555133652774</v>
      </c>
      <c r="G53" s="14">
        <f aca="true" t="shared" si="17" ref="G53:N53">IF($E$52&gt;0,G52/$E$52,"0.00%")</f>
        <v>0.2797818159901154</v>
      </c>
      <c r="H53" s="14">
        <f t="shared" si="17"/>
        <v>0.0394479100744357</v>
      </c>
      <c r="I53" s="14">
        <f t="shared" si="17"/>
        <v>0</v>
      </c>
      <c r="J53" s="14">
        <f t="shared" si="17"/>
        <v>0.01232558840370069</v>
      </c>
      <c r="K53" s="14">
        <f t="shared" si="17"/>
        <v>0.007081939547358587</v>
      </c>
      <c r="L53" s="14">
        <f t="shared" si="17"/>
        <v>0.004279299641382636</v>
      </c>
      <c r="M53" s="14">
        <f t="shared" si="17"/>
        <v>0.001808154778049001</v>
      </c>
      <c r="N53" s="14">
        <f t="shared" si="17"/>
        <v>0.24172015791218396</v>
      </c>
      <c r="O53" s="15">
        <f>SUM(F53:N53)</f>
        <v>0.9999999999999999</v>
      </c>
    </row>
    <row r="54" spans="1:15" s="1" customFormat="1" ht="7.5" customHeight="1">
      <c r="A54" s="12"/>
      <c r="B54" s="4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1"/>
    </row>
    <row r="55" spans="1:15" ht="15" customHeight="1">
      <c r="A55" s="3"/>
      <c r="B55" s="5" t="s">
        <v>24</v>
      </c>
      <c r="D55" s="9">
        <v>17842</v>
      </c>
      <c r="E55" s="10">
        <f>SUM(F55:N55)</f>
        <v>13371</v>
      </c>
      <c r="F55" s="10">
        <v>3463</v>
      </c>
      <c r="G55" s="10">
        <v>6460</v>
      </c>
      <c r="H55" s="10">
        <v>698</v>
      </c>
      <c r="I55" s="10">
        <v>0</v>
      </c>
      <c r="J55" s="10">
        <v>40</v>
      </c>
      <c r="K55" s="10">
        <v>85</v>
      </c>
      <c r="L55" s="10">
        <v>29</v>
      </c>
      <c r="M55" s="10">
        <v>38</v>
      </c>
      <c r="N55" s="10">
        <v>2558</v>
      </c>
      <c r="O55" s="11">
        <f>SUM(F55:N55)</f>
        <v>13371</v>
      </c>
    </row>
    <row r="56" spans="1:15" s="1" customFormat="1" ht="15" customHeight="1">
      <c r="A56" s="12"/>
      <c r="B56" s="4" t="s">
        <v>6</v>
      </c>
      <c r="E56" s="13">
        <f>IF(D55&gt;0,E55/D55,"0.0%")</f>
        <v>0.749411500952808</v>
      </c>
      <c r="F56" s="14">
        <f>IF($E$55&gt;0,F55/$E$55,"0.0%")</f>
        <v>0.2589933438037544</v>
      </c>
      <c r="G56" s="14">
        <f aca="true" t="shared" si="18" ref="G56:N56">IF($E$55&gt;0,G55/$E$55,"0.0%")</f>
        <v>0.48313514322040235</v>
      </c>
      <c r="H56" s="14">
        <f t="shared" si="18"/>
        <v>0.05220252785879889</v>
      </c>
      <c r="I56" s="14">
        <f t="shared" si="18"/>
        <v>0</v>
      </c>
      <c r="J56" s="14">
        <f t="shared" si="18"/>
        <v>0.002991548874429736</v>
      </c>
      <c r="K56" s="14">
        <f t="shared" si="18"/>
        <v>0.006357041358163189</v>
      </c>
      <c r="L56" s="14">
        <f t="shared" si="18"/>
        <v>0.0021688729339615588</v>
      </c>
      <c r="M56" s="14">
        <f t="shared" si="18"/>
        <v>0.002841971430708249</v>
      </c>
      <c r="N56" s="14">
        <f t="shared" si="18"/>
        <v>0.19130955051978163</v>
      </c>
      <c r="O56" s="15">
        <f>SUM(F56:N56)</f>
        <v>0.9999999999999999</v>
      </c>
    </row>
    <row r="57" spans="1:15" s="1" customFormat="1" ht="7.5" customHeight="1">
      <c r="A57" s="12"/>
      <c r="B57" s="4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1"/>
    </row>
    <row r="58" spans="1:15" ht="15" customHeight="1">
      <c r="A58" s="3"/>
      <c r="B58" s="5" t="s">
        <v>25</v>
      </c>
      <c r="D58" s="9">
        <v>5938434</v>
      </c>
      <c r="E58" s="10">
        <f>SUM(F58:N58)</f>
        <v>4378516</v>
      </c>
      <c r="F58" s="10">
        <v>2233592</v>
      </c>
      <c r="G58" s="10">
        <v>1001673</v>
      </c>
      <c r="H58" s="10">
        <v>94448</v>
      </c>
      <c r="I58" s="10">
        <v>2857</v>
      </c>
      <c r="J58" s="10">
        <v>22415</v>
      </c>
      <c r="K58" s="10">
        <v>20736</v>
      </c>
      <c r="L58" s="10">
        <v>23026</v>
      </c>
      <c r="M58" s="10">
        <v>37671</v>
      </c>
      <c r="N58" s="10">
        <v>942098</v>
      </c>
      <c r="O58" s="11">
        <f>SUM(F58:N58)</f>
        <v>4378516</v>
      </c>
    </row>
    <row r="59" spans="1:15" s="1" customFormat="1" ht="15" customHeight="1">
      <c r="A59" s="12"/>
      <c r="B59" s="4" t="s">
        <v>6</v>
      </c>
      <c r="E59" s="13">
        <f>IF(D58&gt;0,E58/D58,"0.0%")</f>
        <v>0.7373182896366282</v>
      </c>
      <c r="F59" s="14">
        <f>IF($E$58&gt;0,F58/$E$58,"0.0%")</f>
        <v>0.5101253484057156</v>
      </c>
      <c r="G59" s="14">
        <f aca="true" t="shared" si="19" ref="G59:N59">IF($E$58&gt;0,G58/$E$58,"0.0%")</f>
        <v>0.22876997594618817</v>
      </c>
      <c r="H59" s="14">
        <f t="shared" si="19"/>
        <v>0.021570778775274545</v>
      </c>
      <c r="I59" s="14">
        <f t="shared" si="19"/>
        <v>0.0006525041817821381</v>
      </c>
      <c r="J59" s="14">
        <f t="shared" si="19"/>
        <v>0.005119314397846211</v>
      </c>
      <c r="K59" s="14">
        <f t="shared" si="19"/>
        <v>0.004735851142259158</v>
      </c>
      <c r="L59" s="14">
        <f t="shared" si="19"/>
        <v>0.005258859394370147</v>
      </c>
      <c r="M59" s="14">
        <f t="shared" si="19"/>
        <v>0.008603599941167281</v>
      </c>
      <c r="N59" s="14">
        <f t="shared" si="19"/>
        <v>0.2151637678153968</v>
      </c>
      <c r="O59" s="15">
        <f>SUM(F59:N59)</f>
        <v>1</v>
      </c>
    </row>
    <row r="60" spans="1:15" s="1" customFormat="1" ht="7.5" customHeight="1">
      <c r="A60" s="12"/>
      <c r="B60" s="4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1"/>
    </row>
    <row r="61" spans="1:15" ht="15" customHeight="1">
      <c r="A61" s="3"/>
      <c r="B61" s="5" t="s">
        <v>26</v>
      </c>
      <c r="D61" s="9">
        <v>85447</v>
      </c>
      <c r="E61" s="10">
        <f>SUM(F61:N61)</f>
        <v>42138</v>
      </c>
      <c r="F61" s="10">
        <v>14219</v>
      </c>
      <c r="G61" s="10">
        <v>20174</v>
      </c>
      <c r="H61" s="10">
        <v>1107</v>
      </c>
      <c r="I61" s="10">
        <v>0</v>
      </c>
      <c r="J61" s="10">
        <v>152</v>
      </c>
      <c r="K61" s="10">
        <v>181</v>
      </c>
      <c r="L61" s="10">
        <v>76</v>
      </c>
      <c r="M61" s="10">
        <v>160</v>
      </c>
      <c r="N61" s="10">
        <v>6069</v>
      </c>
      <c r="O61" s="11">
        <f>SUM(F61:N61)</f>
        <v>42138</v>
      </c>
    </row>
    <row r="62" spans="1:15" s="1" customFormat="1" ht="15" customHeight="1">
      <c r="A62" s="12"/>
      <c r="B62" s="4" t="s">
        <v>6</v>
      </c>
      <c r="E62" s="13">
        <f>IF(D61&gt;0,E61/D61,"0.0%")</f>
        <v>0.49314779922056945</v>
      </c>
      <c r="F62" s="14">
        <f>IF($E$61&gt;0,F61/$E$61,"0.0%")</f>
        <v>0.33743889126204374</v>
      </c>
      <c r="G62" s="14">
        <f aca="true" t="shared" si="20" ref="G62:N62">IF($E$61&gt;0,G61/$E$61,"0.0%")</f>
        <v>0.4787602638948218</v>
      </c>
      <c r="H62" s="14">
        <f t="shared" si="20"/>
        <v>0.026270824434002565</v>
      </c>
      <c r="I62" s="14">
        <f t="shared" si="20"/>
        <v>0</v>
      </c>
      <c r="J62" s="14">
        <f t="shared" si="20"/>
        <v>0.0036071954055721675</v>
      </c>
      <c r="K62" s="14">
        <f t="shared" si="20"/>
        <v>0.004295410318477384</v>
      </c>
      <c r="L62" s="14">
        <f t="shared" si="20"/>
        <v>0.0018035977027860838</v>
      </c>
      <c r="M62" s="14">
        <f t="shared" si="20"/>
        <v>0.003797047795339124</v>
      </c>
      <c r="N62" s="14">
        <f t="shared" si="20"/>
        <v>0.14402676918695714</v>
      </c>
      <c r="O62" s="15">
        <f>SUM(F62:N62)</f>
        <v>0.9999999999999998</v>
      </c>
    </row>
    <row r="63" spans="1:15" s="1" customFormat="1" ht="7.5" customHeight="1">
      <c r="A63" s="12"/>
      <c r="B63" s="4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1"/>
    </row>
    <row r="64" spans="1:15" ht="15" customHeight="1">
      <c r="A64" s="3"/>
      <c r="B64" s="5" t="s">
        <v>27</v>
      </c>
      <c r="D64" s="9">
        <v>175074</v>
      </c>
      <c r="E64" s="10">
        <f>SUM(F64:N64)</f>
        <v>146105</v>
      </c>
      <c r="F64" s="10">
        <v>79763</v>
      </c>
      <c r="G64" s="10">
        <v>27778</v>
      </c>
      <c r="H64" s="10">
        <v>2858</v>
      </c>
      <c r="I64" s="10">
        <v>0</v>
      </c>
      <c r="J64" s="10">
        <v>2114</v>
      </c>
      <c r="K64" s="10">
        <v>769</v>
      </c>
      <c r="L64" s="10">
        <v>232</v>
      </c>
      <c r="M64" s="10">
        <v>340</v>
      </c>
      <c r="N64" s="10">
        <v>32251</v>
      </c>
      <c r="O64" s="11">
        <f>SUM(F64:N64)</f>
        <v>146105</v>
      </c>
    </row>
    <row r="65" spans="1:15" s="1" customFormat="1" ht="15" customHeight="1">
      <c r="A65" s="12"/>
      <c r="B65" s="4" t="s">
        <v>6</v>
      </c>
      <c r="E65" s="13">
        <f>IF(D64&gt;0,E64/D64,"0.0%")</f>
        <v>0.834532826119241</v>
      </c>
      <c r="F65" s="14">
        <f>IF($E$64&gt;0,F64/$E$64,"0.0%")</f>
        <v>0.5459292974230862</v>
      </c>
      <c r="G65" s="14">
        <f aca="true" t="shared" si="21" ref="G65:N65">IF($E$64&gt;0,G64/$E$64,"0.0%")</f>
        <v>0.19012354128879916</v>
      </c>
      <c r="H65" s="14">
        <f t="shared" si="21"/>
        <v>0.019561274425926558</v>
      </c>
      <c r="I65" s="14">
        <f t="shared" si="21"/>
        <v>0</v>
      </c>
      <c r="J65" s="14">
        <f t="shared" si="21"/>
        <v>0.0144690462338729</v>
      </c>
      <c r="K65" s="14">
        <f t="shared" si="21"/>
        <v>0.005263338010335033</v>
      </c>
      <c r="L65" s="14">
        <f t="shared" si="21"/>
        <v>0.0015878991136511413</v>
      </c>
      <c r="M65" s="14">
        <f t="shared" si="21"/>
        <v>0.0023270935286266725</v>
      </c>
      <c r="N65" s="14">
        <f t="shared" si="21"/>
        <v>0.2207385099757024</v>
      </c>
      <c r="O65" s="15">
        <f>SUM(F65:N65)</f>
        <v>1</v>
      </c>
    </row>
    <row r="66" spans="1:15" s="1" customFormat="1" ht="7.5" customHeight="1">
      <c r="A66" s="12"/>
      <c r="B66" s="4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1"/>
    </row>
    <row r="67" spans="1:15" ht="15" customHeight="1">
      <c r="A67" s="3"/>
      <c r="B67" s="5" t="s">
        <v>28</v>
      </c>
      <c r="D67" s="9">
        <v>14727</v>
      </c>
      <c r="E67" s="10">
        <f>SUM(F67:N67)</f>
        <v>10222</v>
      </c>
      <c r="F67" s="10">
        <v>3117</v>
      </c>
      <c r="G67" s="10">
        <v>4645</v>
      </c>
      <c r="H67" s="10">
        <v>432</v>
      </c>
      <c r="I67" s="10">
        <v>0</v>
      </c>
      <c r="J67" s="10">
        <v>108</v>
      </c>
      <c r="K67" s="10">
        <v>88</v>
      </c>
      <c r="L67" s="10">
        <v>22</v>
      </c>
      <c r="M67" s="10">
        <v>97</v>
      </c>
      <c r="N67" s="10">
        <v>1713</v>
      </c>
      <c r="O67" s="11">
        <f>SUM(F67:N67)</f>
        <v>10222</v>
      </c>
    </row>
    <row r="68" spans="1:15" s="1" customFormat="1" ht="15" customHeight="1">
      <c r="A68" s="12"/>
      <c r="B68" s="4" t="s">
        <v>6</v>
      </c>
      <c r="E68" s="13">
        <f>IF(D67&gt;0,E67/D67,"0.0%")</f>
        <v>0.6940992734433353</v>
      </c>
      <c r="F68" s="14">
        <f>IF($E$67&gt;0,F67/$E$67,"0.00%")</f>
        <v>0.30493054196830366</v>
      </c>
      <c r="G68" s="14">
        <f aca="true" t="shared" si="22" ref="G68:N68">IF($E$67&gt;0,G67/$E$67,"0.00%")</f>
        <v>0.45441205243592253</v>
      </c>
      <c r="H68" s="14">
        <f t="shared" si="22"/>
        <v>0.042261788299745646</v>
      </c>
      <c r="I68" s="14">
        <f t="shared" si="22"/>
        <v>0</v>
      </c>
      <c r="J68" s="14">
        <f t="shared" si="22"/>
        <v>0.010565447074936412</v>
      </c>
      <c r="K68" s="14">
        <f t="shared" si="22"/>
        <v>0.00860888280180004</v>
      </c>
      <c r="L68" s="14">
        <f t="shared" si="22"/>
        <v>0.00215222070045001</v>
      </c>
      <c r="M68" s="14">
        <f t="shared" si="22"/>
        <v>0.009489336724711406</v>
      </c>
      <c r="N68" s="14">
        <f t="shared" si="22"/>
        <v>0.16757972999413032</v>
      </c>
      <c r="O68" s="15">
        <f>SUM(F68:N68)</f>
        <v>1.0000000000000002</v>
      </c>
    </row>
    <row r="69" spans="1:15" s="1" customFormat="1" ht="7.5" customHeight="1">
      <c r="A69" s="12"/>
      <c r="B69" s="4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1"/>
    </row>
    <row r="70" spans="1:15" ht="15" customHeight="1">
      <c r="A70" s="3"/>
      <c r="B70" s="5" t="s">
        <v>29</v>
      </c>
      <c r="D70" s="9">
        <v>62882</v>
      </c>
      <c r="E70" s="10">
        <f>SUM(F70:N70)</f>
        <v>47410</v>
      </c>
      <c r="F70" s="10">
        <v>22199</v>
      </c>
      <c r="G70" s="10">
        <v>10539</v>
      </c>
      <c r="H70" s="10">
        <v>1567</v>
      </c>
      <c r="I70" s="10">
        <v>0</v>
      </c>
      <c r="J70" s="10">
        <v>1860</v>
      </c>
      <c r="K70" s="10">
        <v>398</v>
      </c>
      <c r="L70" s="10">
        <v>265</v>
      </c>
      <c r="M70" s="10">
        <v>175</v>
      </c>
      <c r="N70" s="10">
        <v>10407</v>
      </c>
      <c r="O70" s="11">
        <f>SUM(F70:N70)</f>
        <v>47410</v>
      </c>
    </row>
    <row r="71" spans="1:15" s="1" customFormat="1" ht="15" customHeight="1">
      <c r="A71" s="12"/>
      <c r="B71" s="4" t="s">
        <v>6</v>
      </c>
      <c r="E71" s="13">
        <f>IF(D70&gt;0,E70/D70,"0.0%")</f>
        <v>0.7539518463153208</v>
      </c>
      <c r="F71" s="14">
        <f>IF($E$70&gt;0,F70/$E$70,"0.0%")</f>
        <v>0.46823454967306477</v>
      </c>
      <c r="G71" s="14">
        <f aca="true" t="shared" si="23" ref="G71:N71">IF($E$70&gt;0,G70/$E$70,"0.0%")</f>
        <v>0.22229487449905083</v>
      </c>
      <c r="H71" s="14">
        <f t="shared" si="23"/>
        <v>0.033052098713351616</v>
      </c>
      <c r="I71" s="14">
        <f t="shared" si="23"/>
        <v>0</v>
      </c>
      <c r="J71" s="14">
        <f t="shared" si="23"/>
        <v>0.03923222948744991</v>
      </c>
      <c r="K71" s="14">
        <f t="shared" si="23"/>
        <v>0.008394853406454334</v>
      </c>
      <c r="L71" s="14">
        <f t="shared" si="23"/>
        <v>0.00558953807213668</v>
      </c>
      <c r="M71" s="14">
        <f t="shared" si="23"/>
        <v>0.0036912043872600717</v>
      </c>
      <c r="N71" s="14">
        <f t="shared" si="23"/>
        <v>0.2195106517612318</v>
      </c>
      <c r="O71" s="15">
        <f>SUM(F71:N71)</f>
        <v>1</v>
      </c>
    </row>
    <row r="72" spans="1:15" s="1" customFormat="1" ht="7.5" customHeight="1">
      <c r="A72" s="12"/>
      <c r="B72" s="4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1"/>
    </row>
    <row r="73" spans="1:15" ht="15" customHeight="1">
      <c r="A73" s="3"/>
      <c r="B73" s="5" t="s">
        <v>30</v>
      </c>
      <c r="D73" s="9">
        <v>146837</v>
      </c>
      <c r="E73" s="10">
        <f>SUM(F73:N73)</f>
        <v>91359</v>
      </c>
      <c r="F73" s="10">
        <v>41305</v>
      </c>
      <c r="G73" s="10">
        <v>32000</v>
      </c>
      <c r="H73" s="10">
        <v>2574</v>
      </c>
      <c r="I73" s="10">
        <v>0</v>
      </c>
      <c r="J73" s="10">
        <v>587</v>
      </c>
      <c r="K73" s="10">
        <v>343</v>
      </c>
      <c r="L73" s="10">
        <v>272</v>
      </c>
      <c r="M73" s="10">
        <v>97</v>
      </c>
      <c r="N73" s="10">
        <v>14181</v>
      </c>
      <c r="O73" s="11">
        <f>SUM(F73:N73)</f>
        <v>91359</v>
      </c>
    </row>
    <row r="74" spans="1:15" s="1" customFormat="1" ht="15" customHeight="1">
      <c r="A74" s="12"/>
      <c r="B74" s="4" t="s">
        <v>6</v>
      </c>
      <c r="E74" s="13">
        <f>IF(D73&gt;0,E73/D73,"0.0%")</f>
        <v>0.622179695853225</v>
      </c>
      <c r="F74" s="14">
        <f>IF($E$73&gt;0,F73/$E$73,"0.0%")</f>
        <v>0.45211747063781343</v>
      </c>
      <c r="G74" s="14">
        <f aca="true" t="shared" si="24" ref="G74:N74">IF($E$73&gt;0,G73/$E$73,"0.0%")</f>
        <v>0.35026653093838594</v>
      </c>
      <c r="H74" s="14">
        <f t="shared" si="24"/>
        <v>0.02817456408235642</v>
      </c>
      <c r="I74" s="14">
        <f t="shared" si="24"/>
        <v>0</v>
      </c>
      <c r="J74" s="14">
        <f t="shared" si="24"/>
        <v>0.006425201676901017</v>
      </c>
      <c r="K74" s="14">
        <f t="shared" si="24"/>
        <v>0.0037544193784958243</v>
      </c>
      <c r="L74" s="14">
        <f t="shared" si="24"/>
        <v>0.0029772655129762806</v>
      </c>
      <c r="M74" s="14">
        <f t="shared" si="24"/>
        <v>0.0010617454219069824</v>
      </c>
      <c r="N74" s="14">
        <f t="shared" si="24"/>
        <v>0.1552228023511641</v>
      </c>
      <c r="O74" s="15">
        <f>SUM(F74:N74)</f>
        <v>1</v>
      </c>
    </row>
    <row r="75" spans="1:15" s="1" customFormat="1" ht="7.5" customHeight="1">
      <c r="A75" s="12"/>
      <c r="B75" s="4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1"/>
    </row>
    <row r="76" spans="1:15" ht="15" customHeight="1">
      <c r="A76" s="3"/>
      <c r="B76" s="5" t="s">
        <v>31</v>
      </c>
      <c r="D76" s="9">
        <v>7219</v>
      </c>
      <c r="E76" s="10">
        <f>SUM(F76:N76)</f>
        <v>5353</v>
      </c>
      <c r="F76" s="10">
        <v>1399</v>
      </c>
      <c r="G76" s="10">
        <v>2635</v>
      </c>
      <c r="H76" s="10">
        <v>249</v>
      </c>
      <c r="I76" s="10">
        <v>0</v>
      </c>
      <c r="J76" s="10">
        <v>21</v>
      </c>
      <c r="K76" s="10">
        <v>49</v>
      </c>
      <c r="L76" s="10">
        <v>6</v>
      </c>
      <c r="M76" s="10">
        <v>11</v>
      </c>
      <c r="N76" s="10">
        <v>983</v>
      </c>
      <c r="O76" s="11">
        <f>SUM(F76:N76)</f>
        <v>5353</v>
      </c>
    </row>
    <row r="77" spans="1:15" s="1" customFormat="1" ht="15" customHeight="1">
      <c r="A77" s="12"/>
      <c r="B77" s="4" t="s">
        <v>6</v>
      </c>
      <c r="E77" s="13">
        <f>IF(D76&gt;0,E76/D76,"0.0%")</f>
        <v>0.7415154453525419</v>
      </c>
      <c r="F77" s="14">
        <f>IF($E$76&gt;0,F76/$E$76,"0.00%")</f>
        <v>0.26134877638707266</v>
      </c>
      <c r="G77" s="14">
        <f aca="true" t="shared" si="25" ref="G77:N77">IF($E$76&gt;0,G76/$E$76,"0.00%")</f>
        <v>0.4922473379413413</v>
      </c>
      <c r="H77" s="14">
        <f t="shared" si="25"/>
        <v>0.04651597235195218</v>
      </c>
      <c r="I77" s="14">
        <f t="shared" si="25"/>
        <v>0</v>
      </c>
      <c r="J77" s="14">
        <f t="shared" si="25"/>
        <v>0.003923033812815244</v>
      </c>
      <c r="K77" s="14">
        <f t="shared" si="25"/>
        <v>0.009153745563235569</v>
      </c>
      <c r="L77" s="14">
        <f t="shared" si="25"/>
        <v>0.0011208668036614981</v>
      </c>
      <c r="M77" s="14">
        <f t="shared" si="25"/>
        <v>0.0020549224733794136</v>
      </c>
      <c r="N77" s="14">
        <f t="shared" si="25"/>
        <v>0.18363534466654213</v>
      </c>
      <c r="O77" s="15">
        <f>SUM(F77:N77)</f>
        <v>1</v>
      </c>
    </row>
    <row r="78" spans="1:15" s="1" customFormat="1" ht="7.5" customHeight="1">
      <c r="A78" s="12"/>
      <c r="B78" s="4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1"/>
    </row>
    <row r="79" spans="1:15" ht="15" customHeight="1">
      <c r="A79" s="3"/>
      <c r="B79" s="5" t="s">
        <v>32</v>
      </c>
      <c r="D79" s="9">
        <v>9743</v>
      </c>
      <c r="E79" s="10">
        <f>SUM(F79:N79)</f>
        <v>5958</v>
      </c>
      <c r="F79" s="10">
        <v>1924</v>
      </c>
      <c r="G79" s="10">
        <v>2184</v>
      </c>
      <c r="H79" s="10">
        <v>223</v>
      </c>
      <c r="I79" s="10">
        <v>0</v>
      </c>
      <c r="J79" s="10">
        <v>60</v>
      </c>
      <c r="K79" s="10">
        <v>40</v>
      </c>
      <c r="L79" s="10">
        <v>24</v>
      </c>
      <c r="M79" s="10">
        <v>3</v>
      </c>
      <c r="N79" s="10">
        <v>1500</v>
      </c>
      <c r="O79" s="11">
        <f>SUM(F79:N79)</f>
        <v>5958</v>
      </c>
    </row>
    <row r="80" spans="1:15" s="1" customFormat="1" ht="15" customHeight="1">
      <c r="A80" s="12"/>
      <c r="B80" s="4" t="s">
        <v>6</v>
      </c>
      <c r="E80" s="13">
        <f>IF(D79&gt;0,E79/D79,"0.0%")</f>
        <v>0.611515960176537</v>
      </c>
      <c r="F80" s="14">
        <f>IF($E$79&gt;0,F79/$E$79,"0.0%")</f>
        <v>0.3229271567640148</v>
      </c>
      <c r="G80" s="14">
        <f aca="true" t="shared" si="26" ref="G80:N80">IF($E$79&gt;0,G79/$E$79,"0.0%")</f>
        <v>0.36656596173212486</v>
      </c>
      <c r="H80" s="14">
        <f t="shared" si="26"/>
        <v>0.0374286673380329</v>
      </c>
      <c r="I80" s="14">
        <f t="shared" si="26"/>
        <v>0</v>
      </c>
      <c r="J80" s="14">
        <f t="shared" si="26"/>
        <v>0.010070493454179255</v>
      </c>
      <c r="K80" s="14">
        <f t="shared" si="26"/>
        <v>0.00671366230278617</v>
      </c>
      <c r="L80" s="14">
        <f t="shared" si="26"/>
        <v>0.004028197381671702</v>
      </c>
      <c r="M80" s="14">
        <f t="shared" si="26"/>
        <v>0.0005035246727089627</v>
      </c>
      <c r="N80" s="14">
        <f t="shared" si="26"/>
        <v>0.25176233635448136</v>
      </c>
      <c r="O80" s="15">
        <f>SUM(F80:N80)</f>
        <v>1</v>
      </c>
    </row>
    <row r="81" spans="1:15" s="1" customFormat="1" ht="7.5" customHeight="1">
      <c r="A81" s="12"/>
      <c r="B81" s="4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1"/>
    </row>
    <row r="82" spans="1:15" ht="15" customHeight="1">
      <c r="A82" s="3"/>
      <c r="B82" s="5" t="s">
        <v>33</v>
      </c>
      <c r="D82" s="9">
        <v>229768</v>
      </c>
      <c r="E82" s="10">
        <f>SUM(F82:N82)</f>
        <v>158131</v>
      </c>
      <c r="F82" s="10">
        <v>83406</v>
      </c>
      <c r="G82" s="10">
        <v>39782</v>
      </c>
      <c r="H82" s="10">
        <v>3490</v>
      </c>
      <c r="I82" s="10">
        <v>0</v>
      </c>
      <c r="J82" s="10">
        <v>1083</v>
      </c>
      <c r="K82" s="10">
        <v>680</v>
      </c>
      <c r="L82" s="10">
        <v>345</v>
      </c>
      <c r="M82" s="10">
        <v>266</v>
      </c>
      <c r="N82" s="10">
        <v>29079</v>
      </c>
      <c r="O82" s="11">
        <f>SUM(F82:N82)</f>
        <v>158131</v>
      </c>
    </row>
    <row r="83" spans="1:15" s="1" customFormat="1" ht="15" customHeight="1">
      <c r="A83" s="12"/>
      <c r="B83" s="4" t="s">
        <v>6</v>
      </c>
      <c r="E83" s="13">
        <f>IF(D82&gt;0,E82/D82,"0.0%")</f>
        <v>0.6882202917725706</v>
      </c>
      <c r="F83" s="14">
        <f>IF($E$82&gt;0,F82/$E$82,"0.00%")</f>
        <v>0.5274487608375334</v>
      </c>
      <c r="G83" s="14">
        <f aca="true" t="shared" si="27" ref="G83:N83">IF($E$82&gt;0,G82/$E$82,"0.00%")</f>
        <v>0.25157622477566066</v>
      </c>
      <c r="H83" s="14">
        <f t="shared" si="27"/>
        <v>0.022070308794607002</v>
      </c>
      <c r="I83" s="14">
        <f t="shared" si="27"/>
        <v>0</v>
      </c>
      <c r="J83" s="14">
        <f t="shared" si="27"/>
        <v>0.006848751984114437</v>
      </c>
      <c r="K83" s="14">
        <f t="shared" si="27"/>
        <v>0.004300232086055233</v>
      </c>
      <c r="L83" s="14">
        <f t="shared" si="27"/>
        <v>0.0021817353966015517</v>
      </c>
      <c r="M83" s="14">
        <f t="shared" si="27"/>
        <v>0.0016821496101333704</v>
      </c>
      <c r="N83" s="14">
        <f t="shared" si="27"/>
        <v>0.18389183651529428</v>
      </c>
      <c r="O83" s="15">
        <f>SUM(F83:N83)</f>
        <v>1</v>
      </c>
    </row>
    <row r="84" spans="1:15" s="1" customFormat="1" ht="7.5" customHeight="1">
      <c r="A84" s="12"/>
      <c r="B84" s="4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1"/>
    </row>
    <row r="85" spans="1:15" ht="15" customHeight="1">
      <c r="A85" s="3"/>
      <c r="B85" s="5" t="s">
        <v>34</v>
      </c>
      <c r="D85" s="9">
        <v>90574</v>
      </c>
      <c r="E85" s="10">
        <f>SUM(F85:N85)</f>
        <v>68527</v>
      </c>
      <c r="F85" s="10">
        <v>32083</v>
      </c>
      <c r="G85" s="10">
        <v>19022</v>
      </c>
      <c r="H85" s="10">
        <v>2001</v>
      </c>
      <c r="I85" s="10">
        <v>0</v>
      </c>
      <c r="J85" s="10">
        <v>790</v>
      </c>
      <c r="K85" s="10">
        <v>394</v>
      </c>
      <c r="L85" s="10">
        <v>208</v>
      </c>
      <c r="M85" s="10">
        <v>319</v>
      </c>
      <c r="N85" s="10">
        <v>13710</v>
      </c>
      <c r="O85" s="11">
        <f>SUM(F85:N85)</f>
        <v>68527</v>
      </c>
    </row>
    <row r="86" spans="1:15" s="1" customFormat="1" ht="15" customHeight="1">
      <c r="A86" s="12"/>
      <c r="B86" s="4" t="s">
        <v>6</v>
      </c>
      <c r="E86" s="13">
        <f>IF(D85&gt;0,E85/D85,"0.0%")</f>
        <v>0.7565857751672665</v>
      </c>
      <c r="F86" s="14">
        <f>IF($E$85&gt;0,F85/$E$85,"0.0%")</f>
        <v>0.46818042523384945</v>
      </c>
      <c r="G86" s="14">
        <f aca="true" t="shared" si="28" ref="G86:N86">IF($E$85&gt;0,G85/$E$85,"0.0%")</f>
        <v>0.2775840179783151</v>
      </c>
      <c r="H86" s="14">
        <f t="shared" si="28"/>
        <v>0.02920016927634363</v>
      </c>
      <c r="I86" s="14">
        <f t="shared" si="28"/>
        <v>0</v>
      </c>
      <c r="J86" s="14">
        <f t="shared" si="28"/>
        <v>0.011528302712799334</v>
      </c>
      <c r="K86" s="14">
        <f t="shared" si="28"/>
        <v>0.005749558568155617</v>
      </c>
      <c r="L86" s="14">
        <f t="shared" si="28"/>
        <v>0.0030352999547623564</v>
      </c>
      <c r="M86" s="14">
        <f t="shared" si="28"/>
        <v>0.004655099449851883</v>
      </c>
      <c r="N86" s="14">
        <f t="shared" si="28"/>
        <v>0.20006712682592262</v>
      </c>
      <c r="O86" s="15">
        <f>SUM(F86:N86)</f>
        <v>1</v>
      </c>
    </row>
    <row r="87" spans="1:15" s="1" customFormat="1" ht="7.5" customHeight="1">
      <c r="A87" s="12"/>
      <c r="B87" s="4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1"/>
    </row>
    <row r="88" spans="1:15" ht="15" customHeight="1">
      <c r="A88" s="3"/>
      <c r="B88" s="5" t="s">
        <v>35</v>
      </c>
      <c r="D88" s="9">
        <v>77289</v>
      </c>
      <c r="E88" s="10">
        <f>SUM(F88:N88)</f>
        <v>61003</v>
      </c>
      <c r="F88" s="10">
        <v>20317</v>
      </c>
      <c r="G88" s="10">
        <v>24076</v>
      </c>
      <c r="H88" s="10">
        <v>2016</v>
      </c>
      <c r="I88" s="10">
        <v>1</v>
      </c>
      <c r="J88" s="10">
        <v>1106</v>
      </c>
      <c r="K88" s="10">
        <v>534</v>
      </c>
      <c r="L88" s="10">
        <v>136</v>
      </c>
      <c r="M88" s="10">
        <v>164</v>
      </c>
      <c r="N88" s="10">
        <v>12653</v>
      </c>
      <c r="O88" s="11">
        <f>SUM(F88:N88)</f>
        <v>61003</v>
      </c>
    </row>
    <row r="89" spans="1:15" s="1" customFormat="1" ht="15" customHeight="1">
      <c r="A89" s="12"/>
      <c r="B89" s="4" t="s">
        <v>6</v>
      </c>
      <c r="E89" s="13">
        <f>IF(D88&gt;0,E88/D88,"0.0%")</f>
        <v>0.7892843742317794</v>
      </c>
      <c r="F89" s="14">
        <f>IF($E$88&gt;0,F88/$E$88,"0.0%")</f>
        <v>0.3330491943019196</v>
      </c>
      <c r="G89" s="14">
        <f aca="true" t="shared" si="29" ref="G89:N89">IF($E$88&gt;0,G88/$E$88,"0.0%")</f>
        <v>0.3946691146337065</v>
      </c>
      <c r="H89" s="14">
        <f t="shared" si="29"/>
        <v>0.033047555038276805</v>
      </c>
      <c r="I89" s="14">
        <f t="shared" si="29"/>
        <v>1.639263642771667E-05</v>
      </c>
      <c r="J89" s="14">
        <f t="shared" si="29"/>
        <v>0.018130255889054637</v>
      </c>
      <c r="K89" s="14">
        <f t="shared" si="29"/>
        <v>0.008753667852400702</v>
      </c>
      <c r="L89" s="14">
        <f t="shared" si="29"/>
        <v>0.002229398554169467</v>
      </c>
      <c r="M89" s="14">
        <f t="shared" si="29"/>
        <v>0.002688392374145534</v>
      </c>
      <c r="N89" s="14">
        <f t="shared" si="29"/>
        <v>0.20741602871989903</v>
      </c>
      <c r="O89" s="15">
        <f>SUM(F89:N89)</f>
        <v>1</v>
      </c>
    </row>
    <row r="90" spans="1:15" s="1" customFormat="1" ht="7.5" customHeight="1">
      <c r="A90" s="12"/>
      <c r="B90" s="4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1"/>
    </row>
    <row r="91" spans="1:15" ht="15" customHeight="1">
      <c r="A91" s="3"/>
      <c r="B91" s="5" t="s">
        <v>36</v>
      </c>
      <c r="D91" s="9">
        <v>1910023</v>
      </c>
      <c r="E91" s="10">
        <f>SUM(F91:N91)</f>
        <v>1641285</v>
      </c>
      <c r="F91" s="10">
        <v>517969</v>
      </c>
      <c r="G91" s="10">
        <v>695312</v>
      </c>
      <c r="H91" s="10">
        <v>41336</v>
      </c>
      <c r="I91" s="10">
        <v>226</v>
      </c>
      <c r="J91" s="10">
        <v>7593</v>
      </c>
      <c r="K91" s="10">
        <v>11790</v>
      </c>
      <c r="L91" s="10">
        <v>4820</v>
      </c>
      <c r="M91" s="10">
        <v>6576</v>
      </c>
      <c r="N91" s="10">
        <v>355663</v>
      </c>
      <c r="O91" s="11">
        <f>SUM(F91:N91)</f>
        <v>1641285</v>
      </c>
    </row>
    <row r="92" spans="1:15" s="1" customFormat="1" ht="15" customHeight="1">
      <c r="A92" s="12"/>
      <c r="B92" s="4" t="s">
        <v>6</v>
      </c>
      <c r="E92" s="13">
        <f>IF(D91&gt;0,E91/D91,"0.0%")</f>
        <v>0.8593011707188867</v>
      </c>
      <c r="F92" s="14">
        <f>IF($E$91&gt;0,F91/$E$91,"0.0%")</f>
        <v>0.31558748175971874</v>
      </c>
      <c r="G92" s="14">
        <f aca="true" t="shared" si="30" ref="G92:N92">IF($E$91&gt;0,G91/$E$91,"0.0%")</f>
        <v>0.4236387952122879</v>
      </c>
      <c r="H92" s="14">
        <f t="shared" si="30"/>
        <v>0.025185144566604825</v>
      </c>
      <c r="I92" s="14">
        <f t="shared" si="30"/>
        <v>0.00013769698742144114</v>
      </c>
      <c r="J92" s="14">
        <f t="shared" si="30"/>
        <v>0.004626253210137179</v>
      </c>
      <c r="K92" s="14">
        <f t="shared" si="30"/>
        <v>0.007183395936720314</v>
      </c>
      <c r="L92" s="14">
        <f t="shared" si="30"/>
        <v>0.0029367233600502045</v>
      </c>
      <c r="M92" s="14">
        <f t="shared" si="30"/>
        <v>0.004006616766740694</v>
      </c>
      <c r="N92" s="14">
        <f t="shared" si="30"/>
        <v>0.21669789220031865</v>
      </c>
      <c r="O92" s="15">
        <f>SUM(F92:N92)</f>
        <v>1</v>
      </c>
    </row>
    <row r="93" spans="1:15" s="1" customFormat="1" ht="7.5" customHeight="1">
      <c r="A93" s="12"/>
      <c r="B93" s="4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1"/>
    </row>
    <row r="94" spans="1:15" ht="15" customHeight="1">
      <c r="A94" s="3"/>
      <c r="B94" s="5" t="s">
        <v>37</v>
      </c>
      <c r="D94" s="9">
        <v>250865</v>
      </c>
      <c r="E94" s="10">
        <f>SUM(F94:N94)</f>
        <v>195800</v>
      </c>
      <c r="F94" s="10">
        <v>55809</v>
      </c>
      <c r="G94" s="10">
        <v>93689</v>
      </c>
      <c r="H94" s="10">
        <v>4331</v>
      </c>
      <c r="I94" s="10">
        <v>0</v>
      </c>
      <c r="J94" s="10">
        <v>1188</v>
      </c>
      <c r="K94" s="10">
        <v>1878</v>
      </c>
      <c r="L94" s="10">
        <v>323</v>
      </c>
      <c r="M94" s="10">
        <v>274</v>
      </c>
      <c r="N94" s="10">
        <v>38308</v>
      </c>
      <c r="O94" s="11">
        <f>SUM(F94:N94)</f>
        <v>195800</v>
      </c>
    </row>
    <row r="95" spans="1:15" s="1" customFormat="1" ht="15" customHeight="1">
      <c r="A95" s="12"/>
      <c r="B95" s="4" t="s">
        <v>6</v>
      </c>
      <c r="E95" s="13">
        <f>IF(D94&gt;0,E94/D94,"0.0%")</f>
        <v>0.7804994718274769</v>
      </c>
      <c r="F95" s="14">
        <f>IF($E$94&gt;0,F94/$E$94,"0.0%")</f>
        <v>0.2850306435137896</v>
      </c>
      <c r="G95" s="14">
        <f aca="true" t="shared" si="31" ref="G95:N95">IF($E$94&gt;0,G94/$E$94,"0.0%")</f>
        <v>0.47849336057201225</v>
      </c>
      <c r="H95" s="14">
        <f t="shared" si="31"/>
        <v>0.022119509703779367</v>
      </c>
      <c r="I95" s="14">
        <f t="shared" si="31"/>
        <v>0</v>
      </c>
      <c r="J95" s="14">
        <f t="shared" si="31"/>
        <v>0.006067415730337079</v>
      </c>
      <c r="K95" s="14">
        <f t="shared" si="31"/>
        <v>0.009591419816138917</v>
      </c>
      <c r="L95" s="14">
        <f t="shared" si="31"/>
        <v>0.0016496424923391215</v>
      </c>
      <c r="M95" s="14">
        <f t="shared" si="31"/>
        <v>0.0013993871297242084</v>
      </c>
      <c r="N95" s="14">
        <f t="shared" si="31"/>
        <v>0.19564862104187947</v>
      </c>
      <c r="O95" s="15">
        <f>SUM(F95:N95)</f>
        <v>1</v>
      </c>
    </row>
    <row r="96" spans="1:15" s="1" customFormat="1" ht="7.5" customHeight="1">
      <c r="A96" s="12"/>
      <c r="B96" s="4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1"/>
    </row>
    <row r="97" spans="1:15" ht="15" customHeight="1">
      <c r="A97" s="3"/>
      <c r="B97" s="5" t="s">
        <v>38</v>
      </c>
      <c r="D97" s="9">
        <v>15852</v>
      </c>
      <c r="E97" s="10">
        <f>SUM(F97:N97)</f>
        <v>12739</v>
      </c>
      <c r="F97" s="10">
        <v>4087</v>
      </c>
      <c r="G97" s="10">
        <v>5452</v>
      </c>
      <c r="H97" s="10">
        <v>590</v>
      </c>
      <c r="I97" s="10">
        <v>0</v>
      </c>
      <c r="J97" s="10">
        <v>92</v>
      </c>
      <c r="K97" s="10">
        <v>93</v>
      </c>
      <c r="L97" s="10">
        <v>37</v>
      </c>
      <c r="M97" s="10">
        <v>0</v>
      </c>
      <c r="N97" s="10">
        <v>2388</v>
      </c>
      <c r="O97" s="11">
        <f aca="true" t="shared" si="32" ref="O97:O104">SUM(F97:N97)</f>
        <v>12739</v>
      </c>
    </row>
    <row r="98" spans="1:15" s="1" customFormat="1" ht="15" customHeight="1">
      <c r="A98" s="12"/>
      <c r="B98" s="4" t="s">
        <v>6</v>
      </c>
      <c r="E98" s="13">
        <f>IF(D97&gt;0,E97/D97,"0.0%")</f>
        <v>0.8036209941963159</v>
      </c>
      <c r="F98" s="14">
        <f>IF($E$97&gt;0,F97/$E$97,"0.00%")</f>
        <v>0.3208258105031792</v>
      </c>
      <c r="G98" s="14">
        <f aca="true" t="shared" si="33" ref="G98:N98">IF($E$97&gt;0,G97/$E$97,"0.00%")</f>
        <v>0.4279770782636</v>
      </c>
      <c r="H98" s="14">
        <f t="shared" si="33"/>
        <v>0.04631446738362509</v>
      </c>
      <c r="I98" s="14">
        <f t="shared" si="33"/>
        <v>0</v>
      </c>
      <c r="J98" s="14">
        <f t="shared" si="33"/>
        <v>0.007221916947955098</v>
      </c>
      <c r="K98" s="14">
        <f t="shared" si="33"/>
        <v>0.00730041604521548</v>
      </c>
      <c r="L98" s="14">
        <f t="shared" si="33"/>
        <v>0.002904466598634116</v>
      </c>
      <c r="M98" s="14">
        <f t="shared" si="33"/>
        <v>0</v>
      </c>
      <c r="N98" s="14">
        <f t="shared" si="33"/>
        <v>0.18745584425779105</v>
      </c>
      <c r="O98" s="15">
        <f t="shared" si="32"/>
        <v>1</v>
      </c>
    </row>
    <row r="99" spans="1:15" s="1" customFormat="1" ht="7.5" customHeight="1">
      <c r="A99" s="12"/>
      <c r="B99" s="4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1"/>
    </row>
    <row r="100" spans="1:15" ht="15" customHeight="1">
      <c r="A100" s="3"/>
      <c r="B100" s="5" t="s">
        <v>39</v>
      </c>
      <c r="D100" s="9">
        <v>1354227</v>
      </c>
      <c r="E100" s="10">
        <f>SUM(F100:N100)</f>
        <v>824302</v>
      </c>
      <c r="F100" s="10">
        <v>298651</v>
      </c>
      <c r="G100" s="10">
        <v>337351</v>
      </c>
      <c r="H100" s="10">
        <v>23952</v>
      </c>
      <c r="I100" s="10">
        <v>3</v>
      </c>
      <c r="J100" s="10">
        <v>2504</v>
      </c>
      <c r="K100" s="10">
        <v>4079</v>
      </c>
      <c r="L100" s="10">
        <v>2097</v>
      </c>
      <c r="M100" s="10">
        <v>7382</v>
      </c>
      <c r="N100" s="10">
        <v>148283</v>
      </c>
      <c r="O100" s="11">
        <f>SUM(F100:N100)</f>
        <v>824302</v>
      </c>
    </row>
    <row r="101" spans="1:15" s="1" customFormat="1" ht="15" customHeight="1">
      <c r="A101" s="12"/>
      <c r="B101" s="4" t="s">
        <v>6</v>
      </c>
      <c r="E101" s="13">
        <f>IF(D100&gt;0,E100/D100,"0.0%")</f>
        <v>0.6086882036763408</v>
      </c>
      <c r="F101" s="14">
        <f>IF($E$100&gt;0,F100/$E$100,"0.00%")</f>
        <v>0.36230774643273944</v>
      </c>
      <c r="G101" s="14">
        <f aca="true" t="shared" si="34" ref="G101:N101">IF($E$100&gt;0,G100/$E$100,"0.00%")</f>
        <v>0.4092565588825455</v>
      </c>
      <c r="H101" s="14">
        <f t="shared" si="34"/>
        <v>0.029057311519321803</v>
      </c>
      <c r="I101" s="14">
        <f t="shared" si="34"/>
        <v>3.639442825566358E-06</v>
      </c>
      <c r="J101" s="14">
        <f t="shared" si="34"/>
        <v>0.0030377216117393867</v>
      </c>
      <c r="K101" s="14">
        <f t="shared" si="34"/>
        <v>0.004948429095161725</v>
      </c>
      <c r="L101" s="14">
        <f t="shared" si="34"/>
        <v>0.0025439705350708843</v>
      </c>
      <c r="M101" s="14">
        <f t="shared" si="34"/>
        <v>0.008955455646110284</v>
      </c>
      <c r="N101" s="14">
        <f t="shared" si="34"/>
        <v>0.17988916683448541</v>
      </c>
      <c r="O101" s="15">
        <f>SUM(F101:N101)</f>
        <v>1</v>
      </c>
    </row>
    <row r="102" spans="1:15" s="1" customFormat="1" ht="7.5" customHeight="1">
      <c r="A102" s="12"/>
      <c r="B102" s="4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1"/>
    </row>
    <row r="103" spans="1:15" ht="15" customHeight="1">
      <c r="A103" s="3"/>
      <c r="B103" s="5" t="s">
        <v>40</v>
      </c>
      <c r="D103" s="9">
        <v>937711</v>
      </c>
      <c r="E103" s="10">
        <f>SUM(F103:N103)</f>
        <v>668088</v>
      </c>
      <c r="F103" s="10">
        <v>292048</v>
      </c>
      <c r="G103" s="10">
        <v>218256</v>
      </c>
      <c r="H103" s="10">
        <v>18433</v>
      </c>
      <c r="I103" s="10">
        <v>0</v>
      </c>
      <c r="J103" s="10">
        <v>4070</v>
      </c>
      <c r="K103" s="10">
        <v>3472</v>
      </c>
      <c r="L103" s="10">
        <v>2636</v>
      </c>
      <c r="M103" s="10">
        <v>1370</v>
      </c>
      <c r="N103" s="10">
        <v>127803</v>
      </c>
      <c r="O103" s="11">
        <f t="shared" si="32"/>
        <v>668088</v>
      </c>
    </row>
    <row r="104" spans="1:15" s="1" customFormat="1" ht="15" customHeight="1">
      <c r="A104" s="12"/>
      <c r="B104" s="4" t="s">
        <v>6</v>
      </c>
      <c r="E104" s="13">
        <f>IF(D103&gt;0,E103/D103,"0.0%")</f>
        <v>0.7124668474615313</v>
      </c>
      <c r="F104" s="14">
        <f>IF($E$103&gt;0,F103/$E$103,"0.0%")</f>
        <v>0.43714001748272685</v>
      </c>
      <c r="G104" s="14">
        <f aca="true" t="shared" si="35" ref="G104:N104">IF($E$103&gt;0,G103/$E$103,"0.0%")</f>
        <v>0.3266875022452132</v>
      </c>
      <c r="H104" s="14">
        <f t="shared" si="35"/>
        <v>0.027590676677323945</v>
      </c>
      <c r="I104" s="14">
        <f t="shared" si="35"/>
        <v>0</v>
      </c>
      <c r="J104" s="14">
        <f t="shared" si="35"/>
        <v>0.006092011830776784</v>
      </c>
      <c r="K104" s="14">
        <f t="shared" si="35"/>
        <v>0.00519692016620565</v>
      </c>
      <c r="L104" s="14">
        <f t="shared" si="35"/>
        <v>0.003945588006370418</v>
      </c>
      <c r="M104" s="14">
        <f t="shared" si="35"/>
        <v>0.0020506280609740033</v>
      </c>
      <c r="N104" s="14">
        <f t="shared" si="35"/>
        <v>0.19129665553040917</v>
      </c>
      <c r="O104" s="15">
        <f t="shared" si="32"/>
        <v>1</v>
      </c>
    </row>
    <row r="105" spans="1:15" s="1" customFormat="1" ht="7.5" customHeight="1">
      <c r="A105" s="12"/>
      <c r="B105" s="4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1"/>
    </row>
    <row r="106" spans="1:15" ht="15" customHeight="1">
      <c r="A106" s="3"/>
      <c r="B106" s="5" t="s">
        <v>41</v>
      </c>
      <c r="D106" s="9">
        <v>33370</v>
      </c>
      <c r="E106" s="10">
        <f>SUM(F106:N106)</f>
        <v>24573</v>
      </c>
      <c r="F106" s="10">
        <v>11774</v>
      </c>
      <c r="G106" s="10">
        <v>7441</v>
      </c>
      <c r="H106" s="10">
        <v>591</v>
      </c>
      <c r="I106" s="10">
        <v>0</v>
      </c>
      <c r="J106" s="10">
        <v>130</v>
      </c>
      <c r="K106" s="10">
        <v>118</v>
      </c>
      <c r="L106" s="10">
        <v>61</v>
      </c>
      <c r="M106" s="10">
        <v>37</v>
      </c>
      <c r="N106" s="10">
        <v>4421</v>
      </c>
      <c r="O106" s="11">
        <f>SUM(F106:N106)</f>
        <v>24573</v>
      </c>
    </row>
    <row r="107" spans="1:15" s="1" customFormat="1" ht="15" customHeight="1">
      <c r="A107" s="12"/>
      <c r="B107" s="4" t="s">
        <v>6</v>
      </c>
      <c r="E107" s="13">
        <f>IF(D106&gt;0,E106/D106,"0.0%")</f>
        <v>0.7363799820197783</v>
      </c>
      <c r="F107" s="14">
        <f>IF($E$106&gt;0,F106/$E$106,"0.00%")</f>
        <v>0.4791437756887641</v>
      </c>
      <c r="G107" s="14">
        <f aca="true" t="shared" si="36" ref="G107:N107">IF($E$106&gt;0,G106/$E$106,"0.00%")</f>
        <v>0.302812029463232</v>
      </c>
      <c r="H107" s="14">
        <f t="shared" si="36"/>
        <v>0.02405078744963985</v>
      </c>
      <c r="I107" s="14">
        <f t="shared" si="36"/>
        <v>0</v>
      </c>
      <c r="J107" s="14">
        <f t="shared" si="36"/>
        <v>0.00529035933748423</v>
      </c>
      <c r="K107" s="14">
        <f t="shared" si="36"/>
        <v>0.004802018475562609</v>
      </c>
      <c r="L107" s="14">
        <f t="shared" si="36"/>
        <v>0.002482399381434908</v>
      </c>
      <c r="M107" s="14">
        <f t="shared" si="36"/>
        <v>0.0015057176575916657</v>
      </c>
      <c r="N107" s="14">
        <f t="shared" si="36"/>
        <v>0.17991291254629063</v>
      </c>
      <c r="O107" s="15">
        <f>SUM(F107:N107)</f>
        <v>1</v>
      </c>
    </row>
    <row r="108" spans="1:15" s="1" customFormat="1" ht="7.5" customHeight="1">
      <c r="A108" s="12"/>
      <c r="B108" s="4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1"/>
    </row>
    <row r="109" spans="1:15" ht="15" customHeight="1">
      <c r="A109" s="3"/>
      <c r="B109" s="5" t="s">
        <v>42</v>
      </c>
      <c r="D109" s="9">
        <v>1251467</v>
      </c>
      <c r="E109" s="10">
        <f>SUM(F109:N109)</f>
        <v>802435</v>
      </c>
      <c r="F109" s="10">
        <v>311480</v>
      </c>
      <c r="G109" s="10">
        <v>298719</v>
      </c>
      <c r="H109" s="10">
        <v>27547</v>
      </c>
      <c r="I109" s="10">
        <v>45</v>
      </c>
      <c r="J109" s="10">
        <v>2959</v>
      </c>
      <c r="K109" s="10">
        <v>4172</v>
      </c>
      <c r="L109" s="10">
        <v>2866</v>
      </c>
      <c r="M109" s="10">
        <v>1768</v>
      </c>
      <c r="N109" s="10">
        <v>152879</v>
      </c>
      <c r="O109" s="11">
        <f>SUM(F109:N109)</f>
        <v>802435</v>
      </c>
    </row>
    <row r="110" spans="1:15" s="1" customFormat="1" ht="15" customHeight="1">
      <c r="A110" s="12"/>
      <c r="B110" s="4" t="s">
        <v>6</v>
      </c>
      <c r="E110" s="13">
        <f>IF(D109&gt;0,E109/D109,"0.0%")</f>
        <v>0.641195492969451</v>
      </c>
      <c r="F110" s="14">
        <f>IF($E$109&gt;0,F109/$E$109,"0.00%")</f>
        <v>0.388168512091322</v>
      </c>
      <c r="G110" s="14">
        <f aca="true" t="shared" si="37" ref="G110:N110">IF($E$109&gt;0,G109/$E$109,"0.00%")</f>
        <v>0.3722656663779621</v>
      </c>
      <c r="H110" s="14">
        <f t="shared" si="37"/>
        <v>0.03432926031391951</v>
      </c>
      <c r="I110" s="14">
        <f t="shared" si="37"/>
        <v>5.607930860443525E-05</v>
      </c>
      <c r="J110" s="14">
        <f t="shared" si="37"/>
        <v>0.0036875260924560866</v>
      </c>
      <c r="K110" s="14">
        <f t="shared" si="37"/>
        <v>0.0051991750110600855</v>
      </c>
      <c r="L110" s="14">
        <f t="shared" si="37"/>
        <v>0.0035716288546735874</v>
      </c>
      <c r="M110" s="14">
        <f t="shared" si="37"/>
        <v>0.0022032937247253672</v>
      </c>
      <c r="N110" s="14">
        <f t="shared" si="37"/>
        <v>0.1905188582252768</v>
      </c>
      <c r="O110" s="15">
        <f>SUM(F110:N110)</f>
        <v>0.9999999999999998</v>
      </c>
    </row>
    <row r="111" spans="1:15" s="1" customFormat="1" ht="7.5" customHeight="1">
      <c r="A111" s="12"/>
      <c r="B111" s="4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1"/>
    </row>
    <row r="112" spans="1:15" ht="15" customHeight="1">
      <c r="A112" s="3"/>
      <c r="B112" s="5" t="s">
        <v>43</v>
      </c>
      <c r="D112" s="9">
        <v>2077257</v>
      </c>
      <c r="E112" s="10">
        <f>SUM(F112:N112)</f>
        <v>1457399</v>
      </c>
      <c r="F112" s="10">
        <v>516535</v>
      </c>
      <c r="G112" s="10">
        <v>512537</v>
      </c>
      <c r="H112" s="10">
        <v>44497</v>
      </c>
      <c r="I112" s="10">
        <v>15</v>
      </c>
      <c r="J112" s="10">
        <v>7422</v>
      </c>
      <c r="K112" s="10">
        <v>9619</v>
      </c>
      <c r="L112" s="10">
        <v>3585</v>
      </c>
      <c r="M112" s="10">
        <v>6051</v>
      </c>
      <c r="N112" s="10">
        <v>357138</v>
      </c>
      <c r="O112" s="11">
        <f>SUM(F112:N112)</f>
        <v>1457399</v>
      </c>
    </row>
    <row r="113" spans="1:15" s="1" customFormat="1" ht="15" customHeight="1">
      <c r="A113" s="12"/>
      <c r="B113" s="4" t="s">
        <v>6</v>
      </c>
      <c r="E113" s="13">
        <f>IF(D112&gt;0,E112/D112,"0.0%")</f>
        <v>0.7015978282899035</v>
      </c>
      <c r="F113" s="14">
        <f>IF($E$112&gt;0,F112/$E$112,"0.0%")</f>
        <v>0.35442250200528475</v>
      </c>
      <c r="G113" s="14">
        <f aca="true" t="shared" si="38" ref="G113:N113">IF($E$112&gt;0,G112/$E$112,"0.0%")</f>
        <v>0.35167925873422445</v>
      </c>
      <c r="H113" s="14">
        <f t="shared" si="38"/>
        <v>0.030531789853018975</v>
      </c>
      <c r="I113" s="14">
        <f t="shared" si="38"/>
        <v>1.0292308420686442E-05</v>
      </c>
      <c r="J113" s="14">
        <f t="shared" si="38"/>
        <v>0.0050926342065556515</v>
      </c>
      <c r="K113" s="14">
        <f t="shared" si="38"/>
        <v>0.006600114313238859</v>
      </c>
      <c r="L113" s="14">
        <f t="shared" si="38"/>
        <v>0.0024598617125440596</v>
      </c>
      <c r="M113" s="14">
        <f t="shared" si="38"/>
        <v>0.0041519172169049105</v>
      </c>
      <c r="N113" s="14">
        <f t="shared" si="38"/>
        <v>0.24505162964980765</v>
      </c>
      <c r="O113" s="15">
        <f>SUM(F113:N113)</f>
        <v>1</v>
      </c>
    </row>
    <row r="114" spans="1:15" s="1" customFormat="1" ht="7.5" customHeight="1">
      <c r="A114" s="12"/>
      <c r="B114" s="4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1"/>
    </row>
    <row r="115" spans="1:15" ht="15" customHeight="1">
      <c r="A115" s="3"/>
      <c r="B115" s="5" t="s">
        <v>44</v>
      </c>
      <c r="D115" s="9">
        <v>604336</v>
      </c>
      <c r="E115" s="10">
        <f>SUM(F115:N115)</f>
        <v>470389</v>
      </c>
      <c r="F115" s="10">
        <v>262033</v>
      </c>
      <c r="G115" s="10">
        <v>43071</v>
      </c>
      <c r="H115" s="10">
        <v>8273</v>
      </c>
      <c r="I115" s="10">
        <v>0</v>
      </c>
      <c r="J115" s="10">
        <v>8550</v>
      </c>
      <c r="K115" s="10">
        <v>2600</v>
      </c>
      <c r="L115" s="10">
        <v>1664</v>
      </c>
      <c r="M115" s="10">
        <v>921</v>
      </c>
      <c r="N115" s="10">
        <v>143277</v>
      </c>
      <c r="O115" s="11">
        <f aca="true" t="shared" si="39" ref="O115:O122">SUM(F115:N115)</f>
        <v>470389</v>
      </c>
    </row>
    <row r="116" spans="1:15" s="1" customFormat="1" ht="15" customHeight="1">
      <c r="A116" s="12"/>
      <c r="B116" s="4" t="s">
        <v>6</v>
      </c>
      <c r="E116" s="13">
        <f>IF(D115&gt;0,E115/D115,"0.0%")</f>
        <v>0.7783567419448784</v>
      </c>
      <c r="F116" s="14">
        <f>IF($E$115&gt;0,F115/$E$115,"0.0%")</f>
        <v>0.5570559685706936</v>
      </c>
      <c r="G116" s="14">
        <f aca="true" t="shared" si="40" ref="G116:N116">IF($E$115&gt;0,G115/$E$115,"0.0%")</f>
        <v>0.09156464117995956</v>
      </c>
      <c r="H116" s="14">
        <f t="shared" si="40"/>
        <v>0.01758757113793052</v>
      </c>
      <c r="I116" s="14">
        <f t="shared" si="40"/>
        <v>0</v>
      </c>
      <c r="J116" s="14">
        <f t="shared" si="40"/>
        <v>0.018176445452593493</v>
      </c>
      <c r="K116" s="14">
        <f t="shared" si="40"/>
        <v>0.005527340137630769</v>
      </c>
      <c r="L116" s="14">
        <f t="shared" si="40"/>
        <v>0.0035374976880836926</v>
      </c>
      <c r="M116" s="14">
        <f t="shared" si="40"/>
        <v>0.0019579539487530532</v>
      </c>
      <c r="N116" s="14">
        <f t="shared" si="40"/>
        <v>0.3045925818843553</v>
      </c>
      <c r="O116" s="15">
        <f t="shared" si="39"/>
        <v>1</v>
      </c>
    </row>
    <row r="117" spans="1:15" s="1" customFormat="1" ht="7.5" customHeight="1">
      <c r="A117" s="12"/>
      <c r="B117" s="4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1"/>
    </row>
    <row r="118" spans="1:15" ht="15" customHeight="1">
      <c r="A118" s="3"/>
      <c r="B118" s="5" t="s">
        <v>16</v>
      </c>
      <c r="D118" s="9">
        <v>416035</v>
      </c>
      <c r="E118" s="10">
        <f>SUM(F118:N118)</f>
        <v>264836</v>
      </c>
      <c r="F118" s="10">
        <v>111013</v>
      </c>
      <c r="G118" s="10">
        <v>102984</v>
      </c>
      <c r="H118" s="10">
        <v>6477</v>
      </c>
      <c r="I118" s="10">
        <v>0</v>
      </c>
      <c r="J118" s="10">
        <v>782</v>
      </c>
      <c r="K118" s="10">
        <v>1012</v>
      </c>
      <c r="L118" s="10">
        <v>629</v>
      </c>
      <c r="M118" s="10">
        <v>1521</v>
      </c>
      <c r="N118" s="10">
        <v>40418</v>
      </c>
      <c r="O118" s="11">
        <f>SUM(F118:N118)</f>
        <v>264836</v>
      </c>
    </row>
    <row r="119" spans="1:15" s="1" customFormat="1" ht="15" customHeight="1">
      <c r="A119" s="12"/>
      <c r="B119" s="4" t="s">
        <v>6</v>
      </c>
      <c r="E119" s="13">
        <f>IF(D118&gt;0,E118/D118,"0.0%")</f>
        <v>0.6365714423065367</v>
      </c>
      <c r="F119" s="14">
        <f>IF($E$118&gt;0,F118/$E$118,"0.0%")</f>
        <v>0.4191763959582534</v>
      </c>
      <c r="G119" s="14">
        <f aca="true" t="shared" si="41" ref="G119:N119">IF($E$118&gt;0,G118/$E$118,"0.0%")</f>
        <v>0.38885952060898066</v>
      </c>
      <c r="H119" s="14">
        <f t="shared" si="41"/>
        <v>0.024456644867012038</v>
      </c>
      <c r="I119" s="14">
        <f t="shared" si="41"/>
        <v>0</v>
      </c>
      <c r="J119" s="14">
        <f t="shared" si="41"/>
        <v>0.0029527707713452853</v>
      </c>
      <c r="K119" s="14">
        <f t="shared" si="41"/>
        <v>0.003821232762917428</v>
      </c>
      <c r="L119" s="14">
        <f t="shared" si="41"/>
        <v>0.002375054750864686</v>
      </c>
      <c r="M119" s="14">
        <f t="shared" si="41"/>
        <v>0.005743176909483605</v>
      </c>
      <c r="N119" s="14">
        <f t="shared" si="41"/>
        <v>0.1526152033711429</v>
      </c>
      <c r="O119" s="15">
        <f>SUM(F119:N119)</f>
        <v>0.9999999999999999</v>
      </c>
    </row>
    <row r="120" spans="1:15" s="1" customFormat="1" ht="7.5" customHeight="1">
      <c r="A120" s="12"/>
      <c r="B120" s="4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1"/>
    </row>
    <row r="121" spans="1:15" ht="15" customHeight="1">
      <c r="A121" s="3"/>
      <c r="B121" s="5" t="s">
        <v>45</v>
      </c>
      <c r="D121" s="9">
        <v>199593</v>
      </c>
      <c r="E121" s="10">
        <f>SUM(F121:N121)</f>
        <v>144938</v>
      </c>
      <c r="F121" s="10">
        <v>50087</v>
      </c>
      <c r="G121" s="10">
        <v>57994</v>
      </c>
      <c r="H121" s="10">
        <v>3583</v>
      </c>
      <c r="I121" s="10">
        <v>0</v>
      </c>
      <c r="J121" s="10">
        <v>1345</v>
      </c>
      <c r="K121" s="10">
        <v>1048</v>
      </c>
      <c r="L121" s="10">
        <v>318</v>
      </c>
      <c r="M121" s="10">
        <v>2584</v>
      </c>
      <c r="N121" s="10">
        <v>27979</v>
      </c>
      <c r="O121" s="11">
        <f t="shared" si="39"/>
        <v>144938</v>
      </c>
    </row>
    <row r="122" spans="1:15" s="1" customFormat="1" ht="15" customHeight="1">
      <c r="A122" s="12"/>
      <c r="B122" s="4" t="s">
        <v>6</v>
      </c>
      <c r="E122" s="13">
        <f>IF(D121&gt;0,E121/D121,"0.0%")</f>
        <v>0.7261677513740462</v>
      </c>
      <c r="F122" s="14">
        <f>IF($E$121&gt;0,F121/$E$121,"0.0%")</f>
        <v>0.34557534945976903</v>
      </c>
      <c r="G122" s="14">
        <f aca="true" t="shared" si="42" ref="G122:N122">IF($E$121&gt;0,G121/$E$121,"0.0%")</f>
        <v>0.40012971063489217</v>
      </c>
      <c r="H122" s="14">
        <f t="shared" si="42"/>
        <v>0.024720915149926175</v>
      </c>
      <c r="I122" s="14">
        <f t="shared" si="42"/>
        <v>0</v>
      </c>
      <c r="J122" s="14">
        <f t="shared" si="42"/>
        <v>0.00927982999627427</v>
      </c>
      <c r="K122" s="14">
        <f t="shared" si="42"/>
        <v>0.0072306779450523676</v>
      </c>
      <c r="L122" s="14">
        <f t="shared" si="42"/>
        <v>0.002194041590197188</v>
      </c>
      <c r="M122" s="14">
        <f t="shared" si="42"/>
        <v>0.01782831279581614</v>
      </c>
      <c r="N122" s="14">
        <f t="shared" si="42"/>
        <v>0.1930411624280727</v>
      </c>
      <c r="O122" s="15">
        <f t="shared" si="39"/>
        <v>1</v>
      </c>
    </row>
    <row r="123" spans="1:15" s="1" customFormat="1" ht="7.5" customHeight="1">
      <c r="A123" s="12"/>
      <c r="B123" s="4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1"/>
    </row>
    <row r="124" spans="1:15" ht="15" customHeight="1">
      <c r="A124" s="3"/>
      <c r="B124" s="5" t="s">
        <v>46</v>
      </c>
      <c r="D124" s="9">
        <v>474667</v>
      </c>
      <c r="E124" s="10">
        <f>SUM(F124:N124)</f>
        <v>333841</v>
      </c>
      <c r="F124" s="10">
        <v>171187</v>
      </c>
      <c r="G124" s="10">
        <v>68355</v>
      </c>
      <c r="H124" s="10">
        <v>6872</v>
      </c>
      <c r="I124" s="10">
        <v>2</v>
      </c>
      <c r="J124" s="10">
        <v>2432</v>
      </c>
      <c r="K124" s="10">
        <v>1504</v>
      </c>
      <c r="L124" s="10">
        <v>677</v>
      </c>
      <c r="M124" s="10">
        <v>906</v>
      </c>
      <c r="N124" s="10">
        <v>81906</v>
      </c>
      <c r="O124" s="11">
        <f>SUM(F124:N124)</f>
        <v>333841</v>
      </c>
    </row>
    <row r="125" spans="1:15" s="1" customFormat="1" ht="15" customHeight="1">
      <c r="A125" s="12"/>
      <c r="B125" s="4" t="s">
        <v>6</v>
      </c>
      <c r="E125" s="13">
        <f>IF(D124&gt;0,E124/D124,"0.0%")</f>
        <v>0.7033162195813065</v>
      </c>
      <c r="F125" s="14">
        <f>IF($E$124&gt;0,F124/$E$124,"0.00%")</f>
        <v>0.5127800360051641</v>
      </c>
      <c r="G125" s="14">
        <f aca="true" t="shared" si="43" ref="G125:N125">IF($E$124&gt;0,G124/$E$124,"0.00%")</f>
        <v>0.20475316093589463</v>
      </c>
      <c r="H125" s="14">
        <f t="shared" si="43"/>
        <v>0.020584649578691654</v>
      </c>
      <c r="I125" s="14">
        <f t="shared" si="43"/>
        <v>5.9908758960103765E-06</v>
      </c>
      <c r="J125" s="14">
        <f t="shared" si="43"/>
        <v>0.007284905089548617</v>
      </c>
      <c r="K125" s="14">
        <f t="shared" si="43"/>
        <v>0.004505138673799803</v>
      </c>
      <c r="L125" s="14">
        <f t="shared" si="43"/>
        <v>0.0020279114907995124</v>
      </c>
      <c r="M125" s="14">
        <f t="shared" si="43"/>
        <v>0.0027138667808927004</v>
      </c>
      <c r="N125" s="14">
        <f t="shared" si="43"/>
        <v>0.24534434056931292</v>
      </c>
      <c r="O125" s="15">
        <f>SUM(F125:N125)</f>
        <v>1</v>
      </c>
    </row>
    <row r="126" spans="1:15" s="1" customFormat="1" ht="7.5" customHeight="1">
      <c r="A126" s="12"/>
      <c r="B126" s="4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1"/>
    </row>
    <row r="127" spans="1:15" ht="15" customHeight="1">
      <c r="A127" s="3"/>
      <c r="B127" s="5" t="s">
        <v>47</v>
      </c>
      <c r="D127" s="9">
        <v>274481</v>
      </c>
      <c r="E127" s="10">
        <f>SUM(F127:N127)</f>
        <v>195153</v>
      </c>
      <c r="F127" s="10">
        <v>81689</v>
      </c>
      <c r="G127" s="10">
        <v>61713</v>
      </c>
      <c r="H127" s="10">
        <v>4825</v>
      </c>
      <c r="I127" s="10">
        <v>0</v>
      </c>
      <c r="J127" s="10">
        <v>1587</v>
      </c>
      <c r="K127" s="10">
        <v>1182</v>
      </c>
      <c r="L127" s="10">
        <v>452</v>
      </c>
      <c r="M127" s="10">
        <v>2112</v>
      </c>
      <c r="N127" s="10">
        <v>41593</v>
      </c>
      <c r="O127" s="11">
        <f>SUM(F127:N127)</f>
        <v>195153</v>
      </c>
    </row>
    <row r="128" spans="1:15" s="1" customFormat="1" ht="15" customHeight="1">
      <c r="A128" s="12"/>
      <c r="B128" s="4" t="s">
        <v>6</v>
      </c>
      <c r="E128" s="13">
        <f>IF(D127&gt;0,E127/D127,"0.0%")</f>
        <v>0.7109891030708865</v>
      </c>
      <c r="F128" s="14">
        <f>IF($E$127&gt;0,F127/$E$127,"0.0%")</f>
        <v>0.4185895169431164</v>
      </c>
      <c r="G128" s="14">
        <f aca="true" t="shared" si="44" ref="G128:N128">IF($E$127&gt;0,G127/$E$127,"0.0%")</f>
        <v>0.31622880509138984</v>
      </c>
      <c r="H128" s="14">
        <f t="shared" si="44"/>
        <v>0.024724190763144815</v>
      </c>
      <c r="I128" s="14">
        <f t="shared" si="44"/>
        <v>0</v>
      </c>
      <c r="J128" s="14">
        <f t="shared" si="44"/>
        <v>0.008132080982613641</v>
      </c>
      <c r="K128" s="14">
        <f t="shared" si="44"/>
        <v>0.006056786213893714</v>
      </c>
      <c r="L128" s="14">
        <f t="shared" si="44"/>
        <v>0.0023161314455837213</v>
      </c>
      <c r="M128" s="14">
        <f t="shared" si="44"/>
        <v>0.010822277905028363</v>
      </c>
      <c r="N128" s="14">
        <f t="shared" si="44"/>
        <v>0.2131302106552295</v>
      </c>
      <c r="O128" s="15">
        <f>SUM(F128:N128)</f>
        <v>1</v>
      </c>
    </row>
    <row r="129" spans="1:15" s="1" customFormat="1" ht="7.5" customHeight="1">
      <c r="A129" s="12"/>
      <c r="B129" s="4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1"/>
    </row>
    <row r="130" spans="1:15" ht="15" customHeight="1">
      <c r="A130" s="3"/>
      <c r="B130" s="5" t="s">
        <v>48</v>
      </c>
      <c r="D130" s="9">
        <v>1109588</v>
      </c>
      <c r="E130" s="10">
        <f>SUM(F130:N130)</f>
        <v>751386</v>
      </c>
      <c r="F130" s="10">
        <v>343003</v>
      </c>
      <c r="G130" s="10">
        <v>174740</v>
      </c>
      <c r="H130" s="10">
        <v>15089</v>
      </c>
      <c r="I130" s="10">
        <v>0</v>
      </c>
      <c r="J130" s="10">
        <v>4163</v>
      </c>
      <c r="K130" s="10">
        <v>4067</v>
      </c>
      <c r="L130" s="10">
        <v>1762</v>
      </c>
      <c r="M130" s="10">
        <v>1496</v>
      </c>
      <c r="N130" s="10">
        <v>207066</v>
      </c>
      <c r="O130" s="11">
        <f>SUM(F130:N130)</f>
        <v>751386</v>
      </c>
    </row>
    <row r="131" spans="1:15" s="1" customFormat="1" ht="15" customHeight="1">
      <c r="A131" s="12"/>
      <c r="B131" s="4" t="s">
        <v>6</v>
      </c>
      <c r="E131" s="13">
        <f>IF(D130&gt;0,E130/D130,"0.0%")</f>
        <v>0.677175672411742</v>
      </c>
      <c r="F131" s="14">
        <f>IF($E$130&gt;0,F130/$E$130,"0.0%")</f>
        <v>0.4564937329149066</v>
      </c>
      <c r="G131" s="14">
        <f aca="true" t="shared" si="45" ref="G131:N131">IF($E$130&gt;0,G130/$E$130,"0.0%")</f>
        <v>0.23255690151267125</v>
      </c>
      <c r="H131" s="14">
        <f t="shared" si="45"/>
        <v>0.02008155595126872</v>
      </c>
      <c r="I131" s="14">
        <f t="shared" si="45"/>
        <v>0</v>
      </c>
      <c r="J131" s="14">
        <f t="shared" si="45"/>
        <v>0.00554042795580434</v>
      </c>
      <c r="K131" s="14">
        <f t="shared" si="45"/>
        <v>0.005412664063477361</v>
      </c>
      <c r="L131" s="14">
        <f t="shared" si="45"/>
        <v>0.0023449997737514405</v>
      </c>
      <c r="M131" s="14">
        <f t="shared" si="45"/>
        <v>0.001990987322095434</v>
      </c>
      <c r="N131" s="14">
        <f t="shared" si="45"/>
        <v>0.2755787305060249</v>
      </c>
      <c r="O131" s="15">
        <f>SUM(F131:N131)</f>
        <v>1</v>
      </c>
    </row>
    <row r="132" spans="1:15" s="1" customFormat="1" ht="7.5" customHeight="1">
      <c r="A132" s="12"/>
      <c r="B132" s="4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1"/>
    </row>
    <row r="133" spans="1:15" ht="15" customHeight="1">
      <c r="A133" s="3"/>
      <c r="B133" s="5" t="s">
        <v>49</v>
      </c>
      <c r="D133" s="9">
        <v>181721</v>
      </c>
      <c r="E133" s="10">
        <f>SUM(F133:N133)</f>
        <v>144739</v>
      </c>
      <c r="F133" s="10">
        <v>78477</v>
      </c>
      <c r="G133" s="10">
        <v>25521</v>
      </c>
      <c r="H133" s="10">
        <v>3164</v>
      </c>
      <c r="I133" s="10">
        <v>0</v>
      </c>
      <c r="J133" s="10">
        <v>3035</v>
      </c>
      <c r="K133" s="10">
        <v>1181</v>
      </c>
      <c r="L133" s="10">
        <v>496</v>
      </c>
      <c r="M133" s="10">
        <v>1381</v>
      </c>
      <c r="N133" s="10">
        <v>31484</v>
      </c>
      <c r="O133" s="11">
        <f aca="true" t="shared" si="46" ref="O133:O140">SUM(F133:N133)</f>
        <v>144739</v>
      </c>
    </row>
    <row r="134" spans="1:15" s="1" customFormat="1" ht="15" customHeight="1">
      <c r="A134" s="12"/>
      <c r="B134" s="4" t="s">
        <v>6</v>
      </c>
      <c r="E134" s="13">
        <f>IF(D133&gt;0,E133/D133,"0.0%")</f>
        <v>0.7964902240247412</v>
      </c>
      <c r="F134" s="14">
        <f>IF($E$133&gt;0,F133/$E$133,"0.00%")</f>
        <v>0.542196643613677</v>
      </c>
      <c r="G134" s="14">
        <f aca="true" t="shared" si="47" ref="G134:N134">IF($E$133&gt;0,G133/$E$133,"0.00%")</f>
        <v>0.17632428025618527</v>
      </c>
      <c r="H134" s="14">
        <f t="shared" si="47"/>
        <v>0.021860037723073947</v>
      </c>
      <c r="I134" s="14">
        <f t="shared" si="47"/>
        <v>0</v>
      </c>
      <c r="J134" s="14">
        <f t="shared" si="47"/>
        <v>0.020968778283669224</v>
      </c>
      <c r="K134" s="14">
        <f t="shared" si="47"/>
        <v>0.008159514712689738</v>
      </c>
      <c r="L134" s="14">
        <f t="shared" si="47"/>
        <v>0.0034268579995716426</v>
      </c>
      <c r="M134" s="14">
        <f t="shared" si="47"/>
        <v>0.009541312293162175</v>
      </c>
      <c r="N134" s="14">
        <f t="shared" si="47"/>
        <v>0.21752257511797096</v>
      </c>
      <c r="O134" s="15">
        <f t="shared" si="46"/>
        <v>1</v>
      </c>
    </row>
    <row r="135" spans="1:15" s="1" customFormat="1" ht="7.5" customHeight="1">
      <c r="A135" s="12"/>
      <c r="B135" s="4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1"/>
    </row>
    <row r="136" spans="1:15" ht="15" customHeight="1">
      <c r="A136" s="3"/>
      <c r="B136" s="5" t="s">
        <v>50</v>
      </c>
      <c r="D136" s="9">
        <v>133309</v>
      </c>
      <c r="E136" s="10">
        <f>SUM(F136:N136)</f>
        <v>94212</v>
      </c>
      <c r="F136" s="10">
        <v>26091</v>
      </c>
      <c r="G136" s="10">
        <v>44405</v>
      </c>
      <c r="H136" s="10">
        <v>3280</v>
      </c>
      <c r="I136" s="10">
        <v>0</v>
      </c>
      <c r="J136" s="10">
        <v>463</v>
      </c>
      <c r="K136" s="10">
        <v>658</v>
      </c>
      <c r="L136" s="10">
        <v>247</v>
      </c>
      <c r="M136" s="10">
        <v>301</v>
      </c>
      <c r="N136" s="10">
        <v>18767</v>
      </c>
      <c r="O136" s="11">
        <f>SUM(F136:N136)</f>
        <v>94212</v>
      </c>
    </row>
    <row r="137" spans="1:15" s="1" customFormat="1" ht="15" customHeight="1">
      <c r="A137" s="12"/>
      <c r="B137" s="4" t="s">
        <v>6</v>
      </c>
      <c r="E137" s="13">
        <f>IF(D136&gt;0,E136/D136,"0.0%")</f>
        <v>0.7067189762131589</v>
      </c>
      <c r="F137" s="14">
        <f>IF($E$136&gt;0,F136/$E$136,"0.0%")</f>
        <v>0.27693924340848297</v>
      </c>
      <c r="G137" s="14">
        <f aca="true" t="shared" si="48" ref="G137:N137">IF($E$136&gt;0,G136/$E$136,"0.0%")</f>
        <v>0.47133061605740245</v>
      </c>
      <c r="H137" s="14">
        <f t="shared" si="48"/>
        <v>0.03481509786439095</v>
      </c>
      <c r="I137" s="14">
        <f t="shared" si="48"/>
        <v>0</v>
      </c>
      <c r="J137" s="14">
        <f t="shared" si="48"/>
        <v>0.004914448265613722</v>
      </c>
      <c r="K137" s="14">
        <f t="shared" si="48"/>
        <v>0.006984248291088184</v>
      </c>
      <c r="L137" s="14">
        <f t="shared" si="48"/>
        <v>0.0026217466989343183</v>
      </c>
      <c r="M137" s="14">
        <f t="shared" si="48"/>
        <v>0.0031949220906041693</v>
      </c>
      <c r="N137" s="14">
        <f t="shared" si="48"/>
        <v>0.1991996773234832</v>
      </c>
      <c r="O137" s="15">
        <f>SUM(F137:N137)</f>
        <v>1</v>
      </c>
    </row>
    <row r="138" spans="1:15" s="1" customFormat="1" ht="7.5" customHeight="1">
      <c r="A138" s="12"/>
      <c r="B138" s="4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1"/>
    </row>
    <row r="139" spans="1:15" ht="15" customHeight="1">
      <c r="A139" s="3"/>
      <c r="B139" s="5" t="s">
        <v>51</v>
      </c>
      <c r="D139" s="9">
        <v>2570</v>
      </c>
      <c r="E139" s="10">
        <f>SUM(F139:N139)</f>
        <v>2210</v>
      </c>
      <c r="F139" s="3">
        <v>644</v>
      </c>
      <c r="G139" s="3">
        <v>947</v>
      </c>
      <c r="H139" s="3">
        <v>118</v>
      </c>
      <c r="I139" s="3">
        <v>0</v>
      </c>
      <c r="J139" s="3">
        <v>27</v>
      </c>
      <c r="K139" s="3">
        <v>25</v>
      </c>
      <c r="L139" s="3">
        <v>3</v>
      </c>
      <c r="M139" s="3">
        <v>31</v>
      </c>
      <c r="N139" s="3">
        <v>415</v>
      </c>
      <c r="O139" s="11">
        <f t="shared" si="46"/>
        <v>2210</v>
      </c>
    </row>
    <row r="140" spans="1:15" s="1" customFormat="1" ht="15" customHeight="1">
      <c r="A140" s="12"/>
      <c r="B140" s="4" t="s">
        <v>6</v>
      </c>
      <c r="E140" s="13">
        <f>IF(D139&gt;0,E139/D139,"0.0%")</f>
        <v>0.8599221789883269</v>
      </c>
      <c r="F140" s="14">
        <f>IF($E$139&gt;0,F139/$E$139,"0.00%")</f>
        <v>0.2914027149321267</v>
      </c>
      <c r="G140" s="14">
        <f aca="true" t="shared" si="49" ref="G140:N140">IF($E$139&gt;0,G139/$E$139,"0.00%")</f>
        <v>0.4285067873303167</v>
      </c>
      <c r="H140" s="14">
        <f t="shared" si="49"/>
        <v>0.05339366515837104</v>
      </c>
      <c r="I140" s="14">
        <f t="shared" si="49"/>
        <v>0</v>
      </c>
      <c r="J140" s="14">
        <f t="shared" si="49"/>
        <v>0.012217194570135747</v>
      </c>
      <c r="K140" s="14">
        <f t="shared" si="49"/>
        <v>0.011312217194570135</v>
      </c>
      <c r="L140" s="14">
        <f t="shared" si="49"/>
        <v>0.0013574660633484162</v>
      </c>
      <c r="M140" s="14">
        <f t="shared" si="49"/>
        <v>0.014027149321266969</v>
      </c>
      <c r="N140" s="14">
        <f t="shared" si="49"/>
        <v>0.18778280542986425</v>
      </c>
      <c r="O140" s="15">
        <f t="shared" si="46"/>
        <v>0.9999999999999999</v>
      </c>
    </row>
    <row r="141" spans="1:15" s="1" customFormat="1" ht="7.5" customHeight="1">
      <c r="A141" s="12"/>
      <c r="B141" s="4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1"/>
    </row>
    <row r="142" spans="1:15" ht="15" customHeight="1">
      <c r="A142" s="3"/>
      <c r="B142" s="5" t="s">
        <v>52</v>
      </c>
      <c r="D142" s="9">
        <v>34556</v>
      </c>
      <c r="E142" s="10">
        <f>SUM(F142:N142)</f>
        <v>25245</v>
      </c>
      <c r="F142" s="10">
        <v>8349</v>
      </c>
      <c r="G142" s="10">
        <v>10319</v>
      </c>
      <c r="H142" s="10">
        <v>1083</v>
      </c>
      <c r="I142" s="10">
        <v>0</v>
      </c>
      <c r="J142" s="10">
        <v>200</v>
      </c>
      <c r="K142" s="10">
        <v>237</v>
      </c>
      <c r="L142" s="10">
        <v>87</v>
      </c>
      <c r="M142" s="10">
        <v>49</v>
      </c>
      <c r="N142" s="10">
        <v>4921</v>
      </c>
      <c r="O142" s="11">
        <f>SUM(F142:N142)</f>
        <v>25245</v>
      </c>
    </row>
    <row r="143" spans="1:15" s="1" customFormat="1" ht="15" customHeight="1">
      <c r="A143" s="12"/>
      <c r="B143" s="4" t="s">
        <v>6</v>
      </c>
      <c r="E143" s="13">
        <f>IF(D142&gt;0,E142/D142,"0.0%")</f>
        <v>0.730553304780646</v>
      </c>
      <c r="F143" s="14">
        <f>IF($E$142&gt;0,F142/$E$142,"0.0%")</f>
        <v>0.330718954248366</v>
      </c>
      <c r="G143" s="14">
        <f aca="true" t="shared" si="50" ref="G143:N143">IF($E$142&gt;0,G142/$E$142,"0.0%")</f>
        <v>0.40875420875420876</v>
      </c>
      <c r="H143" s="14">
        <f t="shared" si="50"/>
        <v>0.04289958407605467</v>
      </c>
      <c r="I143" s="14">
        <f t="shared" si="50"/>
        <v>0</v>
      </c>
      <c r="J143" s="14">
        <f t="shared" si="50"/>
        <v>0.007922360863537333</v>
      </c>
      <c r="K143" s="14">
        <f t="shared" si="50"/>
        <v>0.009387997623291741</v>
      </c>
      <c r="L143" s="14">
        <f t="shared" si="50"/>
        <v>0.0034462269756387405</v>
      </c>
      <c r="M143" s="14">
        <f t="shared" si="50"/>
        <v>0.0019409784115666468</v>
      </c>
      <c r="N143" s="14">
        <f t="shared" si="50"/>
        <v>0.1949296890473361</v>
      </c>
      <c r="O143" s="15">
        <f>SUM(F143:N143)</f>
        <v>1</v>
      </c>
    </row>
    <row r="144" spans="1:15" s="1" customFormat="1" ht="7.5" customHeight="1">
      <c r="A144" s="12"/>
      <c r="B144" s="4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1"/>
    </row>
    <row r="145" spans="1:15" ht="15" customHeight="1">
      <c r="A145" s="3"/>
      <c r="B145" s="5" t="s">
        <v>53</v>
      </c>
      <c r="D145" s="9">
        <v>273258</v>
      </c>
      <c r="E145" s="10">
        <f>SUM(F145:N145)</f>
        <v>200158</v>
      </c>
      <c r="F145" s="10">
        <v>97765</v>
      </c>
      <c r="G145" s="10">
        <v>51456</v>
      </c>
      <c r="H145" s="10">
        <v>5425</v>
      </c>
      <c r="I145" s="10">
        <v>1</v>
      </c>
      <c r="J145" s="10">
        <v>860</v>
      </c>
      <c r="K145" s="10">
        <v>948</v>
      </c>
      <c r="L145" s="10">
        <v>495</v>
      </c>
      <c r="M145" s="10">
        <v>763</v>
      </c>
      <c r="N145" s="10">
        <v>42445</v>
      </c>
      <c r="O145" s="11">
        <f>SUM(F145:N145)</f>
        <v>200158</v>
      </c>
    </row>
    <row r="146" spans="1:15" s="1" customFormat="1" ht="15" customHeight="1">
      <c r="A146" s="12"/>
      <c r="B146" s="4" t="s">
        <v>6</v>
      </c>
      <c r="E146" s="13">
        <f>IF(D145&gt;0,E145/D145,"0.0%")</f>
        <v>0.7324872464850068</v>
      </c>
      <c r="F146" s="14">
        <f>IF($E$145&gt;0,F145/$E$145,"0.0%")</f>
        <v>0.488439133084863</v>
      </c>
      <c r="G146" s="14">
        <f aca="true" t="shared" si="51" ref="G146:N146">IF($E$145&gt;0,G145/$E$145,"0.0%")</f>
        <v>0.25707690924169907</v>
      </c>
      <c r="H146" s="14">
        <f t="shared" si="51"/>
        <v>0.027103588165349374</v>
      </c>
      <c r="I146" s="14">
        <f t="shared" si="51"/>
        <v>4.996053118036751E-06</v>
      </c>
      <c r="J146" s="14">
        <f t="shared" si="51"/>
        <v>0.004296605681511606</v>
      </c>
      <c r="K146" s="14">
        <f t="shared" si="51"/>
        <v>0.00473625835589884</v>
      </c>
      <c r="L146" s="14">
        <f t="shared" si="51"/>
        <v>0.002473046293428192</v>
      </c>
      <c r="M146" s="14">
        <f t="shared" si="51"/>
        <v>0.003811988529062041</v>
      </c>
      <c r="N146" s="14">
        <f t="shared" si="51"/>
        <v>0.2120574745950699</v>
      </c>
      <c r="O146" s="15">
        <f>SUM(F146:N146)</f>
        <v>1</v>
      </c>
    </row>
    <row r="147" spans="1:15" s="1" customFormat="1" ht="7.5" customHeight="1">
      <c r="A147" s="12"/>
      <c r="B147" s="4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1"/>
    </row>
    <row r="148" spans="1:15" ht="15" customHeight="1">
      <c r="A148" s="3"/>
      <c r="B148" s="5" t="s">
        <v>54</v>
      </c>
      <c r="D148" s="9">
        <v>338466</v>
      </c>
      <c r="E148" s="10">
        <f>SUM(F148:N148)</f>
        <v>249491</v>
      </c>
      <c r="F148" s="10">
        <v>128901</v>
      </c>
      <c r="G148" s="10">
        <v>55672</v>
      </c>
      <c r="H148" s="10">
        <v>5798</v>
      </c>
      <c r="I148" s="10">
        <v>2</v>
      </c>
      <c r="J148" s="10">
        <v>4592</v>
      </c>
      <c r="K148" s="10">
        <v>1588</v>
      </c>
      <c r="L148" s="10">
        <v>725</v>
      </c>
      <c r="M148" s="10">
        <v>804</v>
      </c>
      <c r="N148" s="10">
        <v>51409</v>
      </c>
      <c r="O148" s="11">
        <f>SUM(F148:N148)</f>
        <v>249491</v>
      </c>
    </row>
    <row r="149" spans="1:15" s="1" customFormat="1" ht="15" customHeight="1">
      <c r="A149" s="12"/>
      <c r="B149" s="4" t="s">
        <v>6</v>
      </c>
      <c r="E149" s="13">
        <f>IF(D148&gt;0,E148/D148,"0.0%")</f>
        <v>0.7371227833814918</v>
      </c>
      <c r="F149" s="14">
        <f>IF($E$148&gt;0,F148/$E$148,"0.0%")</f>
        <v>0.516655911435683</v>
      </c>
      <c r="G149" s="14">
        <f aca="true" t="shared" si="52" ref="G149:N149">IF($E$148&gt;0,G148/$E$148,"0.0%")</f>
        <v>0.22314231775895724</v>
      </c>
      <c r="H149" s="14">
        <f t="shared" si="52"/>
        <v>0.023239315245840532</v>
      </c>
      <c r="I149" s="14">
        <f t="shared" si="52"/>
        <v>8.01632123002433E-06</v>
      </c>
      <c r="J149" s="14">
        <f t="shared" si="52"/>
        <v>0.01840547354413586</v>
      </c>
      <c r="K149" s="14">
        <f t="shared" si="52"/>
        <v>0.006364959056639317</v>
      </c>
      <c r="L149" s="14">
        <f t="shared" si="52"/>
        <v>0.0029059164458838196</v>
      </c>
      <c r="M149" s="14">
        <f t="shared" si="52"/>
        <v>0.0032225611344697805</v>
      </c>
      <c r="N149" s="14">
        <f t="shared" si="52"/>
        <v>0.20605552905716037</v>
      </c>
      <c r="O149" s="15">
        <f>SUM(F149:N149)</f>
        <v>1</v>
      </c>
    </row>
    <row r="150" spans="1:15" s="1" customFormat="1" ht="7.5" customHeight="1">
      <c r="A150" s="12"/>
      <c r="B150" s="4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1"/>
    </row>
    <row r="151" spans="1:15" ht="15" customHeight="1">
      <c r="A151" s="3"/>
      <c r="B151" s="5" t="s">
        <v>55</v>
      </c>
      <c r="D151" s="9">
        <v>320638</v>
      </c>
      <c r="E151" s="10">
        <f>SUM(F151:N151)</f>
        <v>223385</v>
      </c>
      <c r="F151" s="10">
        <v>92931</v>
      </c>
      <c r="G151" s="10">
        <v>85074</v>
      </c>
      <c r="H151" s="10">
        <v>5538</v>
      </c>
      <c r="I151" s="10">
        <v>0</v>
      </c>
      <c r="J151" s="10">
        <v>706</v>
      </c>
      <c r="K151" s="10">
        <v>997</v>
      </c>
      <c r="L151" s="10">
        <v>730</v>
      </c>
      <c r="M151" s="10">
        <v>2303</v>
      </c>
      <c r="N151" s="10">
        <v>35106</v>
      </c>
      <c r="O151" s="11">
        <f>SUM(F151:N151)</f>
        <v>223385</v>
      </c>
    </row>
    <row r="152" spans="1:15" s="1" customFormat="1" ht="15" customHeight="1">
      <c r="A152" s="12"/>
      <c r="B152" s="4" t="s">
        <v>6</v>
      </c>
      <c r="E152" s="13">
        <f>IF(D151&gt;0,E151/D151,"0.0%")</f>
        <v>0.6966891011046725</v>
      </c>
      <c r="F152" s="14">
        <f>IF($E$151&gt;0,F151/$E$151,"0.0%")</f>
        <v>0.416012713476733</v>
      </c>
      <c r="G152" s="14">
        <f aca="true" t="shared" si="53" ref="G152:N152">IF($E$151&gt;0,G151/$E$151,"0.0%")</f>
        <v>0.3808402533742194</v>
      </c>
      <c r="H152" s="14">
        <f t="shared" si="53"/>
        <v>0.024791279629339483</v>
      </c>
      <c r="I152" s="14">
        <f t="shared" si="53"/>
        <v>0</v>
      </c>
      <c r="J152" s="14">
        <f t="shared" si="53"/>
        <v>0.0031604628779909123</v>
      </c>
      <c r="K152" s="14">
        <f t="shared" si="53"/>
        <v>0.004463146585491416</v>
      </c>
      <c r="L152" s="14">
        <f t="shared" si="53"/>
        <v>0.0032679007095373458</v>
      </c>
      <c r="M152" s="14">
        <f t="shared" si="53"/>
        <v>0.01030955525214316</v>
      </c>
      <c r="N152" s="14">
        <f t="shared" si="53"/>
        <v>0.1571546880945453</v>
      </c>
      <c r="O152" s="15">
        <f>SUM(F152:N152)</f>
        <v>1</v>
      </c>
    </row>
    <row r="153" spans="1:15" s="1" customFormat="1" ht="7.5" customHeight="1">
      <c r="A153" s="12"/>
      <c r="B153" s="4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1"/>
    </row>
    <row r="154" spans="1:15" ht="15" customHeight="1">
      <c r="A154" s="3"/>
      <c r="B154" s="5" t="s">
        <v>56</v>
      </c>
      <c r="D154" s="9">
        <v>59340</v>
      </c>
      <c r="E154" s="10">
        <f>SUM(F154:N154)</f>
        <v>39374</v>
      </c>
      <c r="F154" s="10">
        <v>12951</v>
      </c>
      <c r="G154" s="10">
        <v>18015</v>
      </c>
      <c r="H154" s="10">
        <v>1202</v>
      </c>
      <c r="I154" s="10">
        <v>0</v>
      </c>
      <c r="J154" s="10">
        <v>123</v>
      </c>
      <c r="K154" s="10">
        <v>175</v>
      </c>
      <c r="L154" s="10">
        <v>115</v>
      </c>
      <c r="M154" s="10">
        <v>190</v>
      </c>
      <c r="N154" s="10">
        <v>6603</v>
      </c>
      <c r="O154" s="11">
        <f>SUM(F154:N154)</f>
        <v>39374</v>
      </c>
    </row>
    <row r="155" spans="1:15" s="1" customFormat="1" ht="15" customHeight="1">
      <c r="A155" s="12"/>
      <c r="B155" s="4" t="s">
        <v>6</v>
      </c>
      <c r="E155" s="13">
        <f>IF(D154&gt;0,E154/D154,"0.0%")</f>
        <v>0.6635321873946748</v>
      </c>
      <c r="F155" s="14">
        <f>IF($E$154&gt;0,F154/$E$154,"0.00%")</f>
        <v>0.3289226393051252</v>
      </c>
      <c r="G155" s="14">
        <f aca="true" t="shared" si="54" ref="G155:N155">IF($E$154&gt;0,G154/$E$154,"0.00%")</f>
        <v>0.45753542947122466</v>
      </c>
      <c r="H155" s="14">
        <f t="shared" si="54"/>
        <v>0.030527759435160257</v>
      </c>
      <c r="I155" s="14">
        <f t="shared" si="54"/>
        <v>0</v>
      </c>
      <c r="J155" s="14">
        <f t="shared" si="54"/>
        <v>0.003123888860669477</v>
      </c>
      <c r="K155" s="14">
        <f t="shared" si="54"/>
        <v>0.00444455732209072</v>
      </c>
      <c r="L155" s="14">
        <f t="shared" si="54"/>
        <v>0.0029207090973739015</v>
      </c>
      <c r="M155" s="14">
        <f t="shared" si="54"/>
        <v>0.004825519378269924</v>
      </c>
      <c r="N155" s="14">
        <f t="shared" si="54"/>
        <v>0.16769949713008583</v>
      </c>
      <c r="O155" s="15">
        <f>SUM(F155:N155)</f>
        <v>0.9999999999999999</v>
      </c>
    </row>
    <row r="156" spans="1:15" s="1" customFormat="1" ht="7.5" customHeight="1">
      <c r="A156" s="12"/>
      <c r="B156" s="4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1"/>
    </row>
    <row r="157" spans="1:15" ht="15" customHeight="1">
      <c r="A157" s="3"/>
      <c r="B157" s="5" t="s">
        <v>57</v>
      </c>
      <c r="D157" s="9">
        <v>43585</v>
      </c>
      <c r="E157" s="10">
        <f>SUM(F157:N157)</f>
        <v>30125</v>
      </c>
      <c r="F157" s="10">
        <v>9326</v>
      </c>
      <c r="G157" s="10">
        <v>13286</v>
      </c>
      <c r="H157" s="10">
        <v>1455</v>
      </c>
      <c r="I157" s="10">
        <v>0</v>
      </c>
      <c r="J157" s="10">
        <v>133</v>
      </c>
      <c r="K157" s="10">
        <v>212</v>
      </c>
      <c r="L157" s="10">
        <v>95</v>
      </c>
      <c r="M157" s="10">
        <v>107</v>
      </c>
      <c r="N157" s="10">
        <v>5511</v>
      </c>
      <c r="O157" s="11">
        <f>SUM(F157:N157)</f>
        <v>30125</v>
      </c>
    </row>
    <row r="158" spans="1:15" s="1" customFormat="1" ht="15" customHeight="1">
      <c r="A158" s="12"/>
      <c r="B158" s="4" t="s">
        <v>6</v>
      </c>
      <c r="E158" s="13">
        <f>IF(D157&gt;0,E157/D157,"0.0%")</f>
        <v>0.6911781576230355</v>
      </c>
      <c r="F158" s="14">
        <f>IF($E$157&gt;0,F157/$E$157,"0.0%")</f>
        <v>0.3095767634854772</v>
      </c>
      <c r="G158" s="14">
        <f aca="true" t="shared" si="55" ref="G158:N158">IF($E$157&gt;0,G157/$E$157,"0.0%")</f>
        <v>0.44102904564315354</v>
      </c>
      <c r="H158" s="14">
        <f t="shared" si="55"/>
        <v>0.04829875518672199</v>
      </c>
      <c r="I158" s="14">
        <f t="shared" si="55"/>
        <v>0</v>
      </c>
      <c r="J158" s="14">
        <f t="shared" si="55"/>
        <v>0.0044149377593361</v>
      </c>
      <c r="K158" s="14">
        <f t="shared" si="55"/>
        <v>0.007037344398340249</v>
      </c>
      <c r="L158" s="14">
        <f t="shared" si="55"/>
        <v>0.0031535269709543567</v>
      </c>
      <c r="M158" s="14">
        <f t="shared" si="55"/>
        <v>0.0035518672199170123</v>
      </c>
      <c r="N158" s="14">
        <f t="shared" si="55"/>
        <v>0.1829377593360996</v>
      </c>
      <c r="O158" s="15">
        <f>SUM(F158:N158)</f>
        <v>1</v>
      </c>
    </row>
    <row r="159" spans="1:15" s="1" customFormat="1" ht="7.5" customHeight="1">
      <c r="A159" s="12"/>
      <c r="B159" s="4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1"/>
    </row>
    <row r="160" spans="1:15" ht="15" customHeight="1">
      <c r="A160" s="3"/>
      <c r="B160" s="5" t="s">
        <v>58</v>
      </c>
      <c r="D160" s="9">
        <v>11071</v>
      </c>
      <c r="E160" s="10">
        <f>SUM(F160:N160)</f>
        <v>7795</v>
      </c>
      <c r="F160" s="10">
        <v>2697</v>
      </c>
      <c r="G160" s="10">
        <v>2716</v>
      </c>
      <c r="H160" s="10">
        <v>355</v>
      </c>
      <c r="I160" s="10">
        <v>0</v>
      </c>
      <c r="J160" s="10">
        <v>120</v>
      </c>
      <c r="K160" s="10">
        <v>86</v>
      </c>
      <c r="L160" s="10">
        <v>32</v>
      </c>
      <c r="M160" s="10">
        <v>99</v>
      </c>
      <c r="N160" s="10">
        <v>1690</v>
      </c>
      <c r="O160" s="11">
        <f>SUM(F160:N160)</f>
        <v>7795</v>
      </c>
    </row>
    <row r="161" spans="1:15" s="1" customFormat="1" ht="15" customHeight="1">
      <c r="A161" s="12"/>
      <c r="B161" s="4" t="s">
        <v>6</v>
      </c>
      <c r="E161" s="13">
        <f>IF(D160&gt;0,E160/D160,"0.0%")</f>
        <v>0.7040917712943727</v>
      </c>
      <c r="F161" s="14">
        <f>IF($E$160&gt;0,F160/$E$160,"0.00%")</f>
        <v>0.3459910198845414</v>
      </c>
      <c r="G161" s="14">
        <f aca="true" t="shared" si="56" ref="G161:N161">IF($E$160&gt;0,G160/$E$160,"0.00%")</f>
        <v>0.34842847979474023</v>
      </c>
      <c r="H161" s="14">
        <f t="shared" si="56"/>
        <v>0.045542014111610005</v>
      </c>
      <c r="I161" s="14">
        <f t="shared" si="56"/>
        <v>0</v>
      </c>
      <c r="J161" s="14">
        <f t="shared" si="56"/>
        <v>0.015394483643361129</v>
      </c>
      <c r="K161" s="14">
        <f t="shared" si="56"/>
        <v>0.011032713277742143</v>
      </c>
      <c r="L161" s="14">
        <f t="shared" si="56"/>
        <v>0.004105195638229635</v>
      </c>
      <c r="M161" s="14">
        <f t="shared" si="56"/>
        <v>0.012700449005772932</v>
      </c>
      <c r="N161" s="14">
        <f t="shared" si="56"/>
        <v>0.21680564464400257</v>
      </c>
      <c r="O161" s="15">
        <f>SUM(F161:N161)</f>
        <v>1</v>
      </c>
    </row>
    <row r="162" spans="1:15" s="1" customFormat="1" ht="7.5" customHeight="1">
      <c r="A162" s="12"/>
      <c r="B162" s="4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1"/>
    </row>
    <row r="163" spans="1:15" ht="15" customHeight="1">
      <c r="A163" s="3"/>
      <c r="B163" s="5" t="s">
        <v>59</v>
      </c>
      <c r="D163" s="9">
        <v>249788</v>
      </c>
      <c r="E163" s="10">
        <f>SUM(F163:N163)</f>
        <v>137089</v>
      </c>
      <c r="F163" s="10">
        <v>46567</v>
      </c>
      <c r="G163" s="10">
        <v>62204</v>
      </c>
      <c r="H163" s="10">
        <v>4366</v>
      </c>
      <c r="I163" s="10">
        <v>0</v>
      </c>
      <c r="J163" s="10">
        <v>444</v>
      </c>
      <c r="K163" s="10">
        <v>593</v>
      </c>
      <c r="L163" s="10">
        <v>441</v>
      </c>
      <c r="M163" s="10">
        <v>277</v>
      </c>
      <c r="N163" s="10">
        <v>22197</v>
      </c>
      <c r="O163" s="11">
        <f>SUM(F163:N163)</f>
        <v>137089</v>
      </c>
    </row>
    <row r="164" spans="1:15" s="1" customFormat="1" ht="15" customHeight="1">
      <c r="A164" s="12"/>
      <c r="B164" s="4" t="s">
        <v>6</v>
      </c>
      <c r="E164" s="13">
        <f>IF(D163&gt;0,E163/D163,"0.0%")</f>
        <v>0.5488214005476644</v>
      </c>
      <c r="F164" s="14">
        <f>IF($E$163&gt;0,F163/$E$163,"0.00%")</f>
        <v>0.3396844385763993</v>
      </c>
      <c r="G164" s="14">
        <f aca="true" t="shared" si="57" ref="G164:N164">IF($E$163&gt;0,G163/$E$163,"0.00%")</f>
        <v>0.45374902435644</v>
      </c>
      <c r="H164" s="14">
        <f t="shared" si="57"/>
        <v>0.031847923611668334</v>
      </c>
      <c r="I164" s="14">
        <f t="shared" si="57"/>
        <v>0</v>
      </c>
      <c r="J164" s="14">
        <f t="shared" si="57"/>
        <v>0.0032387718927120337</v>
      </c>
      <c r="K164" s="14">
        <f t="shared" si="57"/>
        <v>0.004325657054905937</v>
      </c>
      <c r="L164" s="14">
        <f t="shared" si="57"/>
        <v>0.0032168882988423578</v>
      </c>
      <c r="M164" s="14">
        <f t="shared" si="57"/>
        <v>0.002020585167300075</v>
      </c>
      <c r="N164" s="14">
        <f t="shared" si="57"/>
        <v>0.16191671104173203</v>
      </c>
      <c r="O164" s="15">
        <f>SUM(F164:N164)</f>
        <v>1</v>
      </c>
    </row>
    <row r="165" spans="1:15" s="1" customFormat="1" ht="7.5" customHeight="1">
      <c r="A165" s="12"/>
      <c r="B165" s="4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1"/>
    </row>
    <row r="166" spans="1:15" ht="15" customHeight="1">
      <c r="A166" s="3"/>
      <c r="B166" s="5" t="s">
        <v>60</v>
      </c>
      <c r="D166" s="9">
        <v>39581</v>
      </c>
      <c r="E166" s="10">
        <f>SUM(F166:N166)</f>
        <v>30821</v>
      </c>
      <c r="F166" s="10">
        <v>10141</v>
      </c>
      <c r="G166" s="10">
        <v>13116</v>
      </c>
      <c r="H166" s="10">
        <v>1188</v>
      </c>
      <c r="I166" s="10">
        <v>0</v>
      </c>
      <c r="J166" s="10">
        <v>248</v>
      </c>
      <c r="K166" s="10">
        <v>226</v>
      </c>
      <c r="L166" s="10">
        <v>87</v>
      </c>
      <c r="M166" s="10">
        <v>66</v>
      </c>
      <c r="N166" s="10">
        <v>5749</v>
      </c>
      <c r="O166" s="11">
        <f>SUM(F166:N166)</f>
        <v>30821</v>
      </c>
    </row>
    <row r="167" spans="1:15" s="1" customFormat="1" ht="15" customHeight="1">
      <c r="A167" s="12"/>
      <c r="B167" s="4" t="s">
        <v>6</v>
      </c>
      <c r="E167" s="13">
        <f>IF(D166&gt;0,E166/D166,"0.0%")</f>
        <v>0.7786816907101892</v>
      </c>
      <c r="F167" s="14">
        <f>IF($E$166&gt;0,F166/$E$166,"0.0%")</f>
        <v>0.32902890886084163</v>
      </c>
      <c r="G167" s="14">
        <f aca="true" t="shared" si="58" ref="G167:N167">IF($E$166&gt;0,G166/$E$166,"0.0%")</f>
        <v>0.4255540053859382</v>
      </c>
      <c r="H167" s="14">
        <f t="shared" si="58"/>
        <v>0.03854514778884527</v>
      </c>
      <c r="I167" s="14">
        <f t="shared" si="58"/>
        <v>0</v>
      </c>
      <c r="J167" s="14">
        <f t="shared" si="58"/>
        <v>0.008046461827974433</v>
      </c>
      <c r="K167" s="14">
        <f t="shared" si="58"/>
        <v>0.007332662794847669</v>
      </c>
      <c r="L167" s="14">
        <f t="shared" si="58"/>
        <v>0.002822750721910386</v>
      </c>
      <c r="M167" s="14">
        <f t="shared" si="58"/>
        <v>0.002141397099380293</v>
      </c>
      <c r="N167" s="14">
        <f t="shared" si="58"/>
        <v>0.18652866552026215</v>
      </c>
      <c r="O167" s="15">
        <f>SUM(F167:N167)</f>
        <v>1</v>
      </c>
    </row>
    <row r="168" spans="1:15" s="1" customFormat="1" ht="7.5" customHeight="1">
      <c r="A168" s="12"/>
      <c r="B168" s="4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1"/>
    </row>
    <row r="169" spans="1:15" ht="15" customHeight="1">
      <c r="A169" s="3"/>
      <c r="B169" s="5" t="s">
        <v>61</v>
      </c>
      <c r="D169" s="9">
        <v>531256</v>
      </c>
      <c r="E169" s="10">
        <f>SUM(F169:N169)</f>
        <v>399945</v>
      </c>
      <c r="F169" s="10">
        <v>157394</v>
      </c>
      <c r="G169" s="10">
        <v>146737</v>
      </c>
      <c r="H169" s="10">
        <v>9302</v>
      </c>
      <c r="I169" s="10">
        <v>8</v>
      </c>
      <c r="J169" s="10">
        <v>2206</v>
      </c>
      <c r="K169" s="10">
        <v>2187</v>
      </c>
      <c r="L169" s="10">
        <v>848</v>
      </c>
      <c r="M169" s="10">
        <v>5411</v>
      </c>
      <c r="N169" s="10">
        <v>75852</v>
      </c>
      <c r="O169" s="11">
        <f>SUM(F169:N169)</f>
        <v>399945</v>
      </c>
    </row>
    <row r="170" spans="1:15" s="1" customFormat="1" ht="15" customHeight="1">
      <c r="A170" s="12"/>
      <c r="B170" s="4" t="s">
        <v>6</v>
      </c>
      <c r="E170" s="13">
        <f>IF(D169&gt;0,E169/D169,"0.0%")</f>
        <v>0.7528291445178972</v>
      </c>
      <c r="F170" s="14">
        <f>IF($E$169&gt;0,F169/$E$169,"0.0%")</f>
        <v>0.3935391116278488</v>
      </c>
      <c r="G170" s="14">
        <f aca="true" t="shared" si="59" ref="G170:N170">IF($E$169&gt;0,G169/$E$169,"0.0%")</f>
        <v>0.3668929477803198</v>
      </c>
      <c r="H170" s="14">
        <f t="shared" si="59"/>
        <v>0.023258198002225308</v>
      </c>
      <c r="I170" s="14">
        <f t="shared" si="59"/>
        <v>2.0002750378177E-05</v>
      </c>
      <c r="J170" s="14">
        <f t="shared" si="59"/>
        <v>0.005515758416782307</v>
      </c>
      <c r="K170" s="14">
        <f t="shared" si="59"/>
        <v>0.005468251884634137</v>
      </c>
      <c r="L170" s="14">
        <f t="shared" si="59"/>
        <v>0.002120291540086762</v>
      </c>
      <c r="M170" s="14">
        <f t="shared" si="59"/>
        <v>0.013529360287039468</v>
      </c>
      <c r="N170" s="14">
        <f t="shared" si="59"/>
        <v>0.1896560777106852</v>
      </c>
      <c r="O170" s="15">
        <f>SUM(F170:N170)</f>
        <v>1</v>
      </c>
    </row>
    <row r="171" spans="1:15" s="1" customFormat="1" ht="7.5" customHeight="1">
      <c r="A171" s="12"/>
      <c r="B171" s="4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1"/>
    </row>
    <row r="172" spans="1:15" ht="15" customHeight="1">
      <c r="A172" s="3"/>
      <c r="B172" s="5" t="s">
        <v>62</v>
      </c>
      <c r="D172" s="9">
        <v>136771</v>
      </c>
      <c r="E172" s="10">
        <f>SUM(F172:N172)</f>
        <v>102086</v>
      </c>
      <c r="F172" s="10">
        <v>48429</v>
      </c>
      <c r="G172" s="10">
        <v>24748</v>
      </c>
      <c r="H172" s="10">
        <v>2622</v>
      </c>
      <c r="I172" s="10">
        <v>0</v>
      </c>
      <c r="J172" s="10">
        <v>1141</v>
      </c>
      <c r="K172" s="10">
        <v>550</v>
      </c>
      <c r="L172" s="10">
        <v>400</v>
      </c>
      <c r="M172" s="10">
        <v>971</v>
      </c>
      <c r="N172" s="10">
        <v>23225</v>
      </c>
      <c r="O172" s="11">
        <f>SUM(F172:N172)</f>
        <v>102086</v>
      </c>
    </row>
    <row r="173" spans="1:15" s="1" customFormat="1" ht="15" customHeight="1">
      <c r="A173" s="12"/>
      <c r="B173" s="4" t="s">
        <v>6</v>
      </c>
      <c r="E173" s="13">
        <f>IF(D172&gt;0,E172/D172,"0.0%")</f>
        <v>0.7464009183233288</v>
      </c>
      <c r="F173" s="14">
        <f>IF($E$172&gt;0,F172/$E$172,"0.0%")</f>
        <v>0.4743941382755716</v>
      </c>
      <c r="G173" s="14">
        <f aca="true" t="shared" si="60" ref="G173:N173">IF($E$172&gt;0,G172/$E$172,"0.0%")</f>
        <v>0.24242305507121448</v>
      </c>
      <c r="H173" s="14">
        <f t="shared" si="60"/>
        <v>0.025684227024273653</v>
      </c>
      <c r="I173" s="14">
        <f t="shared" si="60"/>
        <v>0</v>
      </c>
      <c r="J173" s="14">
        <f t="shared" si="60"/>
        <v>0.01117685089042572</v>
      </c>
      <c r="K173" s="14">
        <f t="shared" si="60"/>
        <v>0.005387614364359462</v>
      </c>
      <c r="L173" s="14">
        <f t="shared" si="60"/>
        <v>0.003918264992261427</v>
      </c>
      <c r="M173" s="14">
        <f t="shared" si="60"/>
        <v>0.009511588268714613</v>
      </c>
      <c r="N173" s="14">
        <f t="shared" si="60"/>
        <v>0.2275042611131791</v>
      </c>
      <c r="O173" s="15">
        <f>SUM(F173:N173)</f>
        <v>1</v>
      </c>
    </row>
    <row r="174" spans="1:15" s="1" customFormat="1" ht="7.5" customHeight="1">
      <c r="A174" s="12"/>
      <c r="B174" s="4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1"/>
    </row>
    <row r="175" spans="1:15" ht="15" customHeight="1">
      <c r="A175" s="3"/>
      <c r="B175" s="5" t="s">
        <v>63</v>
      </c>
      <c r="D175" s="9">
        <v>46752</v>
      </c>
      <c r="E175" s="10">
        <f>SUM(F175:N175)</f>
        <v>28049</v>
      </c>
      <c r="F175" s="10">
        <v>9185</v>
      </c>
      <c r="G175" s="10">
        <v>11096</v>
      </c>
      <c r="H175" s="10">
        <v>1315</v>
      </c>
      <c r="I175" s="10">
        <v>0</v>
      </c>
      <c r="J175" s="10">
        <v>146</v>
      </c>
      <c r="K175" s="10">
        <v>172</v>
      </c>
      <c r="L175" s="10">
        <v>124</v>
      </c>
      <c r="M175" s="10">
        <v>24</v>
      </c>
      <c r="N175" s="10">
        <v>5987</v>
      </c>
      <c r="O175" s="11">
        <f>SUM(F175:N175)</f>
        <v>28049</v>
      </c>
    </row>
    <row r="176" spans="1:15" s="1" customFormat="1" ht="15" customHeight="1">
      <c r="A176" s="12"/>
      <c r="B176" s="4" t="s">
        <v>6</v>
      </c>
      <c r="E176" s="13">
        <f>IF(D175&gt;0,E175/D175,"0.0%")</f>
        <v>0.5999529431895961</v>
      </c>
      <c r="F176" s="14">
        <f>IF($E$175&gt;0,F175/$E$175,"0.0%")</f>
        <v>0.3274626546400941</v>
      </c>
      <c r="G176" s="14">
        <f aca="true" t="shared" si="61" ref="G176:N176">IF($E$175&gt;0,G175/$E$175,"0.0%")</f>
        <v>0.39559342579058077</v>
      </c>
      <c r="H176" s="14">
        <f t="shared" si="61"/>
        <v>0.0468822417911512</v>
      </c>
      <c r="I176" s="14">
        <f t="shared" si="61"/>
        <v>0</v>
      </c>
      <c r="J176" s="14">
        <f t="shared" si="61"/>
        <v>0.00520517665513922</v>
      </c>
      <c r="K176" s="14">
        <f t="shared" si="61"/>
        <v>0.0061321259224927805</v>
      </c>
      <c r="L176" s="14">
        <f t="shared" si="61"/>
        <v>0.004420834967378516</v>
      </c>
      <c r="M176" s="14">
        <f t="shared" si="61"/>
        <v>0.0008556454775571321</v>
      </c>
      <c r="N176" s="14">
        <f t="shared" si="61"/>
        <v>0.21344789475560627</v>
      </c>
      <c r="O176" s="15">
        <f>SUM(F176:N176)</f>
        <v>1</v>
      </c>
    </row>
    <row r="177" spans="1:15" s="1" customFormat="1" ht="7.5" customHeight="1">
      <c r="A177" s="12"/>
      <c r="B177" s="4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1"/>
    </row>
    <row r="178" ht="15" customHeight="1">
      <c r="O178" s="11"/>
    </row>
    <row r="179" spans="1:15" s="1" customFormat="1" ht="15" customHeight="1">
      <c r="A179" s="12"/>
      <c r="B179" s="4" t="s">
        <v>64</v>
      </c>
      <c r="D179" s="17">
        <f>SUM(D175+D172+D169+D166+D163+D160+D157+D154+D151+D148+D145+D142+D139+D136+D133+D130+D127+D124+D121+D118+D115+D112+D109+D106+D103+D100+D97+D94+D91+D88+D85+D82+D79+D76+D73+D70+D67+D64+D61+D58+D55+D52+D49+D46+D43+D40+D37+D34+D31+D28+D25+D22+D19+D16+D13+D10+D7+D4)</f>
        <v>23645811</v>
      </c>
      <c r="E179" s="17">
        <f>SUM(F179:N179)</f>
        <v>17028290</v>
      </c>
      <c r="F179" s="17">
        <f>SUM(F4+F7+F10+F13+F16+F19+F22+F25+F28+F31+F34+F37+F40+F43+F46+F49+F52+F55+F58+F61+F64+F67+F70+F73+F76+F79+F82+F85+F88+F91+F94+F97+F100+F103+F106+F109+F112+F115+F118+F121+F124+F127+F130+F133+F136+F139+F142+F145+F148+F151+F154+F157+F160+F163+F166+F169+F172+F175)</f>
        <v>7429684</v>
      </c>
      <c r="G179" s="17">
        <f aca="true" t="shared" si="62" ref="G179:N179">SUM(G4+G7+G10+G13+G16+G19+G22+G25+G28+G31+G34+G37+G40+G43+G46+G49+G52+G55+G58+G61+G64+G67+G70+G73+G76+G79+G82+G85+G88+G91+G94+G97+G100+G103+G106+G109+G112+G115+G118+G121+G124+G127+G130+G133+G136+G139+G142+G145+G148+G151+G154+G157+G160+G163+G166+G169+G172+G175)</f>
        <v>5170592</v>
      </c>
      <c r="H179" s="17">
        <f t="shared" si="62"/>
        <v>428560</v>
      </c>
      <c r="I179" s="17">
        <f t="shared" si="62"/>
        <v>3165</v>
      </c>
      <c r="J179" s="17">
        <f t="shared" si="62"/>
        <v>111319</v>
      </c>
      <c r="K179" s="17">
        <f t="shared" si="62"/>
        <v>93300</v>
      </c>
      <c r="L179" s="17">
        <f t="shared" si="62"/>
        <v>59012</v>
      </c>
      <c r="M179" s="17">
        <f t="shared" si="62"/>
        <v>115192</v>
      </c>
      <c r="N179" s="17">
        <f t="shared" si="62"/>
        <v>3617466</v>
      </c>
      <c r="O179" s="11">
        <f>SUM(F179:N179)</f>
        <v>17028290</v>
      </c>
    </row>
    <row r="180" spans="1:15" s="1" customFormat="1" ht="15" customHeight="1">
      <c r="A180" s="12"/>
      <c r="B180" s="4" t="s">
        <v>6</v>
      </c>
      <c r="E180" s="13">
        <f>IF(D179&gt;0,E179/D179,"0.0%")</f>
        <v>0.7201398167311749</v>
      </c>
      <c r="F180" s="14">
        <f>IF($E$179&gt;0,F179/$E$179,"0.0%")</f>
        <v>0.43631415720545047</v>
      </c>
      <c r="G180" s="14">
        <f aca="true" t="shared" si="63" ref="G180:N180">IF($E$179&gt;0,G179/$E$179,"0.0%")</f>
        <v>0.3036471659808472</v>
      </c>
      <c r="H180" s="14">
        <f t="shared" si="63"/>
        <v>0.025167530033843682</v>
      </c>
      <c r="I180" s="14">
        <f t="shared" si="63"/>
        <v>0.0001858671657576891</v>
      </c>
      <c r="J180" s="14">
        <f t="shared" si="63"/>
        <v>0.00653729763822439</v>
      </c>
      <c r="K180" s="14">
        <f t="shared" si="63"/>
        <v>0.005479117398165053</v>
      </c>
      <c r="L180" s="14">
        <f t="shared" si="63"/>
        <v>0.0034655270728887046</v>
      </c>
      <c r="M180" s="14">
        <f t="shared" si="63"/>
        <v>0.006764742672341145</v>
      </c>
      <c r="N180" s="14">
        <f t="shared" si="63"/>
        <v>0.2124385948324817</v>
      </c>
      <c r="O180" s="15">
        <f>SUM(F180:N180)</f>
        <v>1</v>
      </c>
    </row>
    <row r="181" spans="1:15" s="1" customFormat="1" ht="7.5" customHeight="1">
      <c r="A181" s="12"/>
      <c r="B181" s="4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1"/>
    </row>
  </sheetData>
  <sheetProtection/>
  <printOptions/>
  <pageMargins left="0.75" right="0.75" top="1" bottom="0.75" header="0.5" footer="0.25"/>
  <pageSetup firstPageNumber="67" useFirstPageNumber="1" horizontalDpi="600" verticalDpi="600" orientation="portrait" pageOrder="overThenDown" r:id="rId1"/>
  <headerFooter alignWithMargins="0">
    <oddHeader>&amp;C&amp;"Arial,Bold"&amp;12Report of Registration as of January 3, 2012
Registration by County Supervisorial District</oddHeader>
  </headerFooter>
  <rowBreaks count="11" manualBreakCount="11">
    <brk id="47" max="11" man="1"/>
    <brk id="92" max="11" man="1"/>
    <brk id="137" max="11" man="1"/>
    <brk id="182" max="11" man="1"/>
    <brk id="226" max="11" man="1"/>
    <brk id="272" max="11" man="1"/>
    <brk id="316" max="11" man="1"/>
    <brk id="358" max="11" man="1"/>
    <brk id="403" max="11" man="1"/>
    <brk id="448" max="11" man="1"/>
    <brk id="49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sjensen</cp:lastModifiedBy>
  <cp:lastPrinted>2012-01-31T20:26:54Z</cp:lastPrinted>
  <dcterms:created xsi:type="dcterms:W3CDTF">2011-03-11T16:12:04Z</dcterms:created>
  <dcterms:modified xsi:type="dcterms:W3CDTF">2012-01-31T20:44:34Z</dcterms:modified>
  <cp:category/>
  <cp:version/>
  <cp:contentType/>
  <cp:contentStatus/>
</cp:coreProperties>
</file>