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 1" sheetId="1" r:id="rId1"/>
  </sheets>
  <definedNames>
    <definedName name="_xlnm.Print_Area" localSheetId="0">'Sheet 1'!$A$1:$Q$81</definedName>
    <definedName name="_xlnm.Print_Titles" localSheetId="0">'Sheet 1'!$A:$B,'Sheet 1'!$1:$2</definedName>
  </definedNames>
  <calcPr fullCalcOnLoad="1"/>
</workbook>
</file>

<file path=xl/sharedStrings.xml><?xml version="1.0" encoding="utf-8"?>
<sst xmlns="http://schemas.openxmlformats.org/spreadsheetml/2006/main" count="104" uniqueCount="85">
  <si>
    <t>Charles "Chuck" Pineda, Jr.</t>
  </si>
  <si>
    <t>Gray Davis</t>
  </si>
  <si>
    <t>Anselmo A. Chavez</t>
  </si>
  <si>
    <t>Mosemarie Boyd</t>
  </si>
  <si>
    <t>Bill Jones</t>
  </si>
  <si>
    <t>Danney Ball</t>
  </si>
  <si>
    <t>Richard J. Riordan</t>
  </si>
  <si>
    <t>Bill Simon</t>
  </si>
  <si>
    <t>Nick Jesson</t>
  </si>
  <si>
    <t>Jim Dimov</t>
  </si>
  <si>
    <t>Edie Bukewihge</t>
  </si>
  <si>
    <t>Reinhold Gulke</t>
  </si>
  <si>
    <t>Peter Miguel Camejo</t>
  </si>
  <si>
    <t>Gary David Copeland</t>
  </si>
  <si>
    <t>Iris Adam</t>
  </si>
  <si>
    <t>DEM</t>
  </si>
  <si>
    <t>REP</t>
  </si>
  <si>
    <t>AI</t>
  </si>
  <si>
    <t>GRN</t>
  </si>
  <si>
    <t>LIB</t>
  </si>
  <si>
    <t>NL</t>
  </si>
  <si>
    <t>Alameda</t>
  </si>
  <si>
    <t>Colusa</t>
  </si>
  <si>
    <t>Contra Costa</t>
  </si>
  <si>
    <t>Del Norte</t>
  </si>
  <si>
    <t>Humboldt</t>
  </si>
  <si>
    <t>Lake</t>
  </si>
  <si>
    <t>Marin</t>
  </si>
  <si>
    <t>Mendocino</t>
  </si>
  <si>
    <t>Monterey</t>
  </si>
  <si>
    <t>Napa</t>
  </si>
  <si>
    <t>San Benito</t>
  </si>
  <si>
    <t>San Francisco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</si>
  <si>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</si>
  <si>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</si>
  <si>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</si>
  <si>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</si>
  <si>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</si>
  <si>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</si>
  <si>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</si>
  <si>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Trinity</t>
  </si>
  <si>
    <t>Yolo</t>
  </si>
  <si>
    <t>Board of Equalization District 1</t>
  </si>
  <si>
    <t>District Totals</t>
  </si>
  <si>
    <t>Alpine</t>
  </si>
  <si>
    <t>Amador</t>
  </si>
  <si>
    <t>Butte</t>
  </si>
  <si>
    <t>Calaveras</t>
  </si>
  <si>
    <t>El Dorado</t>
  </si>
  <si>
    <t>Fresno</t>
  </si>
  <si>
    <t>Glenn</t>
  </si>
  <si>
    <t>Inyo</t>
  </si>
  <si>
    <t>Kern</t>
  </si>
  <si>
    <t>Kings</t>
  </si>
  <si>
    <t>Lassen</t>
  </si>
  <si>
    <t>Los Angeles</t>
  </si>
  <si>
    <t>Madera</t>
  </si>
  <si>
    <t>Mariposa</t>
  </si>
  <si>
    <t>Merced</t>
  </si>
  <si>
    <t>Modoc</t>
  </si>
  <si>
    <t>Mono</t>
  </si>
  <si>
    <t>Nevada</t>
  </si>
  <si>
    <t>Placer</t>
  </si>
  <si>
    <t>Plumas</t>
  </si>
  <si>
    <t>Sacramento</t>
  </si>
  <si>
    <t>San Bernardino</t>
  </si>
  <si>
    <t>San Joaquin</t>
  </si>
  <si>
    <t>Shasta</t>
  </si>
  <si>
    <t>Sierra</t>
  </si>
  <si>
    <t>Siskiyou</t>
  </si>
  <si>
    <t>Stanislaus</t>
  </si>
  <si>
    <t>Sutter</t>
  </si>
  <si>
    <t>Tehama</t>
  </si>
  <si>
    <t>Tulare</t>
  </si>
  <si>
    <t>Tuolumne</t>
  </si>
  <si>
    <t>Ventura</t>
  </si>
  <si>
    <t>Yuba</t>
  </si>
  <si>
    <t>Board of Equalization District 2</t>
  </si>
  <si>
    <t>Imperial</t>
  </si>
  <si>
    <t>Orange</t>
  </si>
  <si>
    <t>Riverside</t>
  </si>
  <si>
    <t>San Diego</t>
  </si>
  <si>
    <t>Board of Equalization District 3</t>
  </si>
  <si>
    <t>Board of Equalization District 4</t>
  </si>
  <si>
    <t>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</si>
</sst>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8.05"/>
      <color indexed="8"/>
      <name val="Arial"/>
      <family val="0"/>
    </font>
    <font>
      <b/>
      <sz val="8.05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3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vertical="center" wrapText="1"/>
    </xf>
    <xf numFmtId="164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Alignment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right" wrapText="1"/>
      <protection/>
    </xf>
    <xf numFmtId="0" fontId="4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workbookViewId="0" topLeftCell="A1">
      <selection activeCell="Z45" sqref="Z45"/>
    </sheetView>
  </sheetViews>
  <sheetFormatPr defaultColWidth="9.140625" defaultRowHeight="12.75"/>
  <cols>
    <col min="1" max="1" width="2.7109375" style="1" customWidth="1"/>
    <col min="2" max="2" width="20.7109375" style="8" customWidth="1"/>
    <col min="3" max="16384" width="7.7109375" style="1" customWidth="1"/>
  </cols>
  <sheetData>
    <row r="1" spans="3:17" s="12" customFormat="1" ht="27"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5</v>
      </c>
      <c r="I1" s="13" t="s">
        <v>6</v>
      </c>
      <c r="J1" s="13" t="s">
        <v>7</v>
      </c>
      <c r="K1" s="13" t="s">
        <v>8</v>
      </c>
      <c r="L1" s="13" t="s">
        <v>9</v>
      </c>
      <c r="M1" s="13" t="s">
        <v>10</v>
      </c>
      <c r="N1" s="13" t="s">
        <v>11</v>
      </c>
      <c r="O1" s="13" t="s">
        <v>12</v>
      </c>
      <c r="P1" s="13" t="s">
        <v>13</v>
      </c>
      <c r="Q1" s="13" t="s">
        <v>14</v>
      </c>
    </row>
    <row r="2" spans="3:17" s="14" customFormat="1" ht="9">
      <c r="C2" s="15" t="s">
        <v>15</v>
      </c>
      <c r="D2" s="15" t="s">
        <v>15</v>
      </c>
      <c r="E2" s="15" t="s">
        <v>15</v>
      </c>
      <c r="F2" s="15" t="s">
        <v>15</v>
      </c>
      <c r="G2" s="15" t="s">
        <v>16</v>
      </c>
      <c r="H2" s="15" t="s">
        <v>16</v>
      </c>
      <c r="I2" s="15" t="s">
        <v>16</v>
      </c>
      <c r="J2" s="15" t="s">
        <v>16</v>
      </c>
      <c r="K2" s="15" t="s">
        <v>16</v>
      </c>
      <c r="L2" s="15" t="s">
        <v>16</v>
      </c>
      <c r="M2" s="15" t="s">
        <v>16</v>
      </c>
      <c r="N2" s="15" t="s">
        <v>17</v>
      </c>
      <c r="O2" s="15" t="s">
        <v>18</v>
      </c>
      <c r="P2" s="15" t="s">
        <v>19</v>
      </c>
      <c r="Q2" s="15" t="s">
        <v>20</v>
      </c>
    </row>
    <row r="3" spans="1:17" ht="9">
      <c r="A3" s="5" t="s">
        <v>42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9">
      <c r="B4" s="9" t="s">
        <v>21</v>
      </c>
      <c r="C4" s="3">
        <v>5861</v>
      </c>
      <c r="D4" s="3">
        <v>111369</v>
      </c>
      <c r="E4" s="3">
        <v>8902</v>
      </c>
      <c r="F4" s="3">
        <v>4881</v>
      </c>
      <c r="G4" s="3">
        <v>8314</v>
      </c>
      <c r="H4" s="3">
        <v>434</v>
      </c>
      <c r="I4" s="3">
        <v>15046</v>
      </c>
      <c r="J4" s="3">
        <v>30963</v>
      </c>
      <c r="K4" s="3">
        <v>504</v>
      </c>
      <c r="L4" s="3">
        <v>184</v>
      </c>
      <c r="M4" s="3">
        <v>483</v>
      </c>
      <c r="N4" s="3">
        <v>672</v>
      </c>
      <c r="O4" s="3">
        <v>4053</v>
      </c>
      <c r="P4" s="3">
        <v>716</v>
      </c>
      <c r="Q4" s="3">
        <v>140</v>
      </c>
    </row>
    <row r="5" spans="2:17" ht="9">
      <c r="B5" s="9" t="s">
        <v>22</v>
      </c>
      <c r="C5" s="3">
        <v>154</v>
      </c>
      <c r="D5" s="3">
        <v>1007</v>
      </c>
      <c r="E5" s="3">
        <v>209</v>
      </c>
      <c r="F5" s="3">
        <v>147</v>
      </c>
      <c r="G5" s="3">
        <v>743</v>
      </c>
      <c r="H5" s="3">
        <v>16</v>
      </c>
      <c r="I5" s="3">
        <v>475</v>
      </c>
      <c r="J5" s="3">
        <v>1163</v>
      </c>
      <c r="K5" s="3">
        <v>17</v>
      </c>
      <c r="L5" s="3">
        <v>6</v>
      </c>
      <c r="M5" s="3">
        <v>23</v>
      </c>
      <c r="N5" s="3">
        <v>56</v>
      </c>
      <c r="O5" s="3">
        <v>11</v>
      </c>
      <c r="P5" s="3">
        <v>18</v>
      </c>
      <c r="Q5" s="3">
        <v>1</v>
      </c>
    </row>
    <row r="6" spans="2:17" ht="9">
      <c r="B6" s="9" t="s">
        <v>23</v>
      </c>
      <c r="C6" s="3">
        <v>5770</v>
      </c>
      <c r="D6" s="3">
        <v>73512</v>
      </c>
      <c r="E6" s="3">
        <v>6148</v>
      </c>
      <c r="F6" s="3">
        <v>3153</v>
      </c>
      <c r="G6" s="3">
        <v>13527</v>
      </c>
      <c r="H6" s="3">
        <v>478</v>
      </c>
      <c r="I6" s="3">
        <v>19606</v>
      </c>
      <c r="J6" s="3">
        <v>40317</v>
      </c>
      <c r="K6" s="3">
        <v>410</v>
      </c>
      <c r="L6" s="3">
        <v>189</v>
      </c>
      <c r="M6" s="3">
        <v>387</v>
      </c>
      <c r="N6" s="3">
        <v>895</v>
      </c>
      <c r="O6" s="3">
        <v>1144</v>
      </c>
      <c r="P6" s="3">
        <v>660</v>
      </c>
      <c r="Q6" s="3">
        <v>134</v>
      </c>
    </row>
    <row r="7" spans="2:17" ht="9">
      <c r="B7" s="9" t="s">
        <v>24</v>
      </c>
      <c r="C7" s="3">
        <v>204</v>
      </c>
      <c r="D7" s="3">
        <v>1594</v>
      </c>
      <c r="E7" s="3">
        <v>272</v>
      </c>
      <c r="F7" s="3">
        <v>150</v>
      </c>
      <c r="G7" s="3">
        <v>613</v>
      </c>
      <c r="H7" s="3">
        <v>46</v>
      </c>
      <c r="I7" s="3">
        <v>437</v>
      </c>
      <c r="J7" s="3">
        <v>1274</v>
      </c>
      <c r="K7" s="3">
        <v>58</v>
      </c>
      <c r="L7" s="3">
        <v>16</v>
      </c>
      <c r="M7" s="3">
        <v>48</v>
      </c>
      <c r="N7" s="3">
        <v>61</v>
      </c>
      <c r="O7" s="3">
        <v>25</v>
      </c>
      <c r="P7" s="3">
        <v>30</v>
      </c>
      <c r="Q7" s="3">
        <v>6</v>
      </c>
    </row>
    <row r="8" spans="2:17" ht="9">
      <c r="B8" s="9" t="s">
        <v>25</v>
      </c>
      <c r="C8" s="3">
        <v>982</v>
      </c>
      <c r="D8" s="3">
        <v>11122</v>
      </c>
      <c r="E8" s="3">
        <v>1417</v>
      </c>
      <c r="F8" s="3">
        <v>587</v>
      </c>
      <c r="G8" s="3">
        <v>1936</v>
      </c>
      <c r="H8" s="3">
        <v>122</v>
      </c>
      <c r="I8" s="3">
        <v>2590</v>
      </c>
      <c r="J8" s="3">
        <v>7362</v>
      </c>
      <c r="K8" s="3">
        <v>205</v>
      </c>
      <c r="L8" s="3">
        <v>46</v>
      </c>
      <c r="M8" s="3">
        <v>108</v>
      </c>
      <c r="N8" s="3">
        <v>210</v>
      </c>
      <c r="O8" s="3">
        <v>1632</v>
      </c>
      <c r="P8" s="3">
        <v>206</v>
      </c>
      <c r="Q8" s="3">
        <v>18</v>
      </c>
    </row>
    <row r="9" spans="2:17" ht="9">
      <c r="B9" s="9" t="s">
        <v>26</v>
      </c>
      <c r="C9" s="3">
        <v>345</v>
      </c>
      <c r="D9" s="3">
        <v>4457</v>
      </c>
      <c r="E9" s="3">
        <v>480</v>
      </c>
      <c r="F9" s="3">
        <v>227</v>
      </c>
      <c r="G9" s="3">
        <v>1095</v>
      </c>
      <c r="H9" s="3">
        <v>44</v>
      </c>
      <c r="I9" s="3">
        <v>970</v>
      </c>
      <c r="J9" s="3">
        <v>2746</v>
      </c>
      <c r="K9" s="3">
        <v>62</v>
      </c>
      <c r="L9" s="3">
        <v>21</v>
      </c>
      <c r="M9" s="3">
        <v>54</v>
      </c>
      <c r="N9" s="3">
        <v>98</v>
      </c>
      <c r="O9" s="3">
        <v>112</v>
      </c>
      <c r="P9" s="3">
        <v>52</v>
      </c>
      <c r="Q9" s="3">
        <v>6</v>
      </c>
    </row>
    <row r="10" spans="2:17" ht="9">
      <c r="B10" s="9" t="s">
        <v>27</v>
      </c>
      <c r="C10" s="3">
        <v>1505</v>
      </c>
      <c r="D10" s="3">
        <v>25333</v>
      </c>
      <c r="E10" s="3">
        <v>2202</v>
      </c>
      <c r="F10" s="3">
        <v>1167</v>
      </c>
      <c r="G10" s="3">
        <v>2553</v>
      </c>
      <c r="H10" s="3">
        <v>139</v>
      </c>
      <c r="I10" s="3">
        <v>7924</v>
      </c>
      <c r="J10" s="3">
        <v>10095</v>
      </c>
      <c r="K10" s="3">
        <v>109</v>
      </c>
      <c r="L10" s="3">
        <v>28</v>
      </c>
      <c r="M10" s="3">
        <v>92</v>
      </c>
      <c r="N10" s="3">
        <v>204</v>
      </c>
      <c r="O10" s="3">
        <v>1040</v>
      </c>
      <c r="P10" s="3">
        <v>225</v>
      </c>
      <c r="Q10" s="3">
        <v>33</v>
      </c>
    </row>
    <row r="11" spans="2:17" ht="9">
      <c r="B11" s="9" t="s">
        <v>28</v>
      </c>
      <c r="C11" s="3">
        <v>644</v>
      </c>
      <c r="D11" s="3">
        <v>7311</v>
      </c>
      <c r="E11" s="3">
        <v>1146</v>
      </c>
      <c r="F11" s="3">
        <v>504</v>
      </c>
      <c r="G11" s="3">
        <v>1447</v>
      </c>
      <c r="H11" s="3">
        <v>116</v>
      </c>
      <c r="I11" s="3">
        <v>1764</v>
      </c>
      <c r="J11" s="3">
        <v>3201</v>
      </c>
      <c r="K11" s="3">
        <v>84</v>
      </c>
      <c r="L11" s="3">
        <v>36</v>
      </c>
      <c r="M11" s="3">
        <v>71</v>
      </c>
      <c r="N11" s="3">
        <v>135</v>
      </c>
      <c r="O11" s="3">
        <v>908</v>
      </c>
      <c r="P11" s="3">
        <v>119</v>
      </c>
      <c r="Q11" s="3">
        <v>20</v>
      </c>
    </row>
    <row r="12" spans="2:17" ht="9">
      <c r="B12" s="9" t="s">
        <v>29</v>
      </c>
      <c r="C12" s="3">
        <v>1589</v>
      </c>
      <c r="D12" s="3">
        <v>23287</v>
      </c>
      <c r="E12" s="3">
        <v>2585</v>
      </c>
      <c r="F12" s="3">
        <v>980</v>
      </c>
      <c r="G12" s="3">
        <v>3325</v>
      </c>
      <c r="H12" s="3">
        <v>167</v>
      </c>
      <c r="I12" s="3">
        <v>6382</v>
      </c>
      <c r="J12" s="3">
        <v>14006</v>
      </c>
      <c r="K12" s="3">
        <v>248</v>
      </c>
      <c r="L12" s="3">
        <v>158</v>
      </c>
      <c r="M12" s="3">
        <v>172</v>
      </c>
      <c r="N12" s="3">
        <v>388</v>
      </c>
      <c r="O12" s="3">
        <v>401</v>
      </c>
      <c r="P12" s="3">
        <v>195</v>
      </c>
      <c r="Q12" s="3">
        <v>25</v>
      </c>
    </row>
    <row r="13" spans="2:17" ht="9">
      <c r="B13" s="9" t="s">
        <v>30</v>
      </c>
      <c r="C13" s="3">
        <v>1053</v>
      </c>
      <c r="D13" s="3">
        <v>9550</v>
      </c>
      <c r="E13" s="3">
        <v>961</v>
      </c>
      <c r="F13" s="3">
        <v>540</v>
      </c>
      <c r="G13" s="3">
        <v>2147</v>
      </c>
      <c r="H13" s="3">
        <v>92</v>
      </c>
      <c r="I13" s="3">
        <v>2506</v>
      </c>
      <c r="J13" s="3">
        <v>6153</v>
      </c>
      <c r="K13" s="3">
        <v>120</v>
      </c>
      <c r="L13" s="3">
        <v>63</v>
      </c>
      <c r="M13" s="3">
        <v>93</v>
      </c>
      <c r="N13" s="3">
        <v>204</v>
      </c>
      <c r="O13" s="3">
        <v>217</v>
      </c>
      <c r="P13" s="3">
        <v>117</v>
      </c>
      <c r="Q13" s="3">
        <v>16</v>
      </c>
    </row>
    <row r="14" spans="2:17" ht="9">
      <c r="B14" s="9" t="s">
        <v>31</v>
      </c>
      <c r="C14" s="3">
        <v>208</v>
      </c>
      <c r="D14" s="3">
        <v>3407</v>
      </c>
      <c r="E14" s="3">
        <v>509</v>
      </c>
      <c r="F14" s="3">
        <v>167</v>
      </c>
      <c r="G14" s="3">
        <v>666</v>
      </c>
      <c r="H14" s="3">
        <v>33</v>
      </c>
      <c r="I14" s="3">
        <v>783</v>
      </c>
      <c r="J14" s="3">
        <v>2322</v>
      </c>
      <c r="K14" s="3">
        <v>55</v>
      </c>
      <c r="L14" s="3">
        <v>26</v>
      </c>
      <c r="M14" s="3">
        <v>35</v>
      </c>
      <c r="N14" s="3">
        <v>68</v>
      </c>
      <c r="O14" s="3">
        <v>36</v>
      </c>
      <c r="P14" s="3">
        <v>31</v>
      </c>
      <c r="Q14" s="3">
        <v>0</v>
      </c>
    </row>
    <row r="15" spans="2:17" ht="9">
      <c r="B15" s="9" t="s">
        <v>32</v>
      </c>
      <c r="C15" s="3">
        <v>2932</v>
      </c>
      <c r="D15" s="3">
        <v>75268</v>
      </c>
      <c r="E15" s="3">
        <v>5517</v>
      </c>
      <c r="F15" s="3">
        <v>2951</v>
      </c>
      <c r="G15" s="3">
        <v>3054</v>
      </c>
      <c r="H15" s="3">
        <v>161</v>
      </c>
      <c r="I15" s="3">
        <v>9582</v>
      </c>
      <c r="J15" s="3">
        <v>10309</v>
      </c>
      <c r="K15" s="3">
        <v>192</v>
      </c>
      <c r="L15" s="3">
        <v>76</v>
      </c>
      <c r="M15" s="3">
        <v>125</v>
      </c>
      <c r="N15" s="3">
        <v>475</v>
      </c>
      <c r="O15" s="3">
        <v>3763</v>
      </c>
      <c r="P15" s="3">
        <v>494</v>
      </c>
      <c r="Q15" s="3">
        <v>80</v>
      </c>
    </row>
    <row r="16" spans="2:17" ht="9">
      <c r="B16" s="9" t="s">
        <v>33</v>
      </c>
      <c r="C16" s="3">
        <v>1337</v>
      </c>
      <c r="D16" s="3">
        <v>14713</v>
      </c>
      <c r="E16" s="3">
        <v>1665</v>
      </c>
      <c r="F16" s="3">
        <v>829</v>
      </c>
      <c r="G16" s="3">
        <v>4561</v>
      </c>
      <c r="H16" s="3">
        <v>157</v>
      </c>
      <c r="I16" s="3">
        <v>10040</v>
      </c>
      <c r="J16" s="3">
        <v>16248</v>
      </c>
      <c r="K16" s="3">
        <v>250</v>
      </c>
      <c r="L16" s="3">
        <v>43</v>
      </c>
      <c r="M16" s="3">
        <v>167</v>
      </c>
      <c r="N16" s="3">
        <v>265</v>
      </c>
      <c r="O16" s="3">
        <v>601</v>
      </c>
      <c r="P16" s="3">
        <v>241</v>
      </c>
      <c r="Q16" s="3">
        <v>35</v>
      </c>
    </row>
    <row r="17" spans="2:17" ht="9">
      <c r="B17" s="9" t="s">
        <v>34</v>
      </c>
      <c r="C17" s="3">
        <v>3737</v>
      </c>
      <c r="D17" s="3">
        <v>50827</v>
      </c>
      <c r="E17" s="3">
        <v>3954</v>
      </c>
      <c r="F17" s="3">
        <v>2101</v>
      </c>
      <c r="G17" s="3">
        <v>5550</v>
      </c>
      <c r="H17" s="3">
        <v>227</v>
      </c>
      <c r="I17" s="3">
        <v>12783</v>
      </c>
      <c r="J17" s="3">
        <v>20437</v>
      </c>
      <c r="K17" s="3">
        <v>239</v>
      </c>
      <c r="L17" s="3">
        <v>89</v>
      </c>
      <c r="M17" s="3">
        <v>205</v>
      </c>
      <c r="N17" s="3">
        <v>436</v>
      </c>
      <c r="O17" s="3">
        <v>890</v>
      </c>
      <c r="P17" s="3">
        <v>451</v>
      </c>
      <c r="Q17" s="3">
        <v>50</v>
      </c>
    </row>
    <row r="18" spans="2:17" ht="9">
      <c r="B18" s="9" t="s">
        <v>35</v>
      </c>
      <c r="C18" s="3">
        <v>857</v>
      </c>
      <c r="D18" s="3">
        <v>12758</v>
      </c>
      <c r="E18" s="3">
        <v>1100</v>
      </c>
      <c r="F18" s="3">
        <v>550</v>
      </c>
      <c r="G18" s="3">
        <v>1787</v>
      </c>
      <c r="H18" s="3">
        <v>61</v>
      </c>
      <c r="I18" s="3">
        <v>5940</v>
      </c>
      <c r="J18" s="3">
        <v>7078</v>
      </c>
      <c r="K18" s="3">
        <v>90</v>
      </c>
      <c r="L18" s="3">
        <v>37</v>
      </c>
      <c r="M18" s="3">
        <v>72</v>
      </c>
      <c r="N18" s="3">
        <v>124</v>
      </c>
      <c r="O18" s="3">
        <v>498</v>
      </c>
      <c r="P18" s="3">
        <v>132</v>
      </c>
      <c r="Q18" s="3">
        <v>37</v>
      </c>
    </row>
    <row r="19" spans="2:17" ht="9">
      <c r="B19" s="9" t="s">
        <v>36</v>
      </c>
      <c r="C19" s="3">
        <v>7033</v>
      </c>
      <c r="D19" s="3">
        <v>92084</v>
      </c>
      <c r="E19" s="3">
        <v>8277</v>
      </c>
      <c r="F19" s="3">
        <v>4705</v>
      </c>
      <c r="G19" s="3">
        <v>12258</v>
      </c>
      <c r="H19" s="3">
        <v>716</v>
      </c>
      <c r="I19" s="3">
        <v>26478</v>
      </c>
      <c r="J19" s="3">
        <v>47626</v>
      </c>
      <c r="K19" s="3">
        <v>809</v>
      </c>
      <c r="L19" s="3">
        <v>344</v>
      </c>
      <c r="M19" s="3">
        <v>997</v>
      </c>
      <c r="N19" s="3">
        <v>948</v>
      </c>
      <c r="O19" s="3">
        <v>1356</v>
      </c>
      <c r="P19" s="3">
        <v>1243</v>
      </c>
      <c r="Q19" s="3">
        <v>123</v>
      </c>
    </row>
    <row r="20" spans="2:17" ht="9">
      <c r="B20" s="9" t="s">
        <v>37</v>
      </c>
      <c r="C20" s="3">
        <v>2076</v>
      </c>
      <c r="D20" s="3">
        <v>25349</v>
      </c>
      <c r="E20" s="3">
        <v>2607</v>
      </c>
      <c r="F20" s="3">
        <v>1157</v>
      </c>
      <c r="G20" s="3">
        <v>2012</v>
      </c>
      <c r="H20" s="3">
        <v>102</v>
      </c>
      <c r="I20" s="3">
        <v>5134</v>
      </c>
      <c r="J20" s="3">
        <v>10860</v>
      </c>
      <c r="K20" s="3">
        <v>170</v>
      </c>
      <c r="L20" s="3">
        <v>56</v>
      </c>
      <c r="M20" s="3">
        <v>135</v>
      </c>
      <c r="N20" s="3">
        <v>343</v>
      </c>
      <c r="O20" s="3">
        <v>2136</v>
      </c>
      <c r="P20" s="3">
        <v>452</v>
      </c>
      <c r="Q20" s="3">
        <v>93</v>
      </c>
    </row>
    <row r="21" spans="2:17" ht="9">
      <c r="B21" s="9" t="s">
        <v>38</v>
      </c>
      <c r="C21" s="3">
        <v>1877</v>
      </c>
      <c r="D21" s="3">
        <v>23922</v>
      </c>
      <c r="E21" s="3">
        <v>2657</v>
      </c>
      <c r="F21" s="3">
        <v>1095</v>
      </c>
      <c r="G21" s="3">
        <v>4426</v>
      </c>
      <c r="H21" s="3">
        <v>236</v>
      </c>
      <c r="I21" s="3">
        <v>5120</v>
      </c>
      <c r="J21" s="3">
        <v>12874</v>
      </c>
      <c r="K21" s="3">
        <v>200</v>
      </c>
      <c r="L21" s="3">
        <v>108</v>
      </c>
      <c r="M21" s="3">
        <v>158</v>
      </c>
      <c r="N21" s="3">
        <v>337</v>
      </c>
      <c r="O21" s="3">
        <v>235</v>
      </c>
      <c r="P21" s="3">
        <v>181</v>
      </c>
      <c r="Q21" s="3">
        <v>12</v>
      </c>
    </row>
    <row r="22" spans="2:17" ht="9">
      <c r="B22" s="9" t="s">
        <v>39</v>
      </c>
      <c r="C22" s="3">
        <v>4085</v>
      </c>
      <c r="D22" s="3">
        <v>45896</v>
      </c>
      <c r="E22" s="3">
        <v>5462</v>
      </c>
      <c r="F22" s="3">
        <v>2880</v>
      </c>
      <c r="G22" s="3">
        <v>6491</v>
      </c>
      <c r="H22" s="3">
        <v>385</v>
      </c>
      <c r="I22" s="3">
        <v>10930</v>
      </c>
      <c r="J22" s="3">
        <v>20838</v>
      </c>
      <c r="K22" s="3">
        <v>444</v>
      </c>
      <c r="L22" s="3">
        <v>164</v>
      </c>
      <c r="M22" s="3">
        <v>396</v>
      </c>
      <c r="N22" s="3">
        <v>679</v>
      </c>
      <c r="O22" s="3">
        <v>2341</v>
      </c>
      <c r="P22" s="3">
        <v>560</v>
      </c>
      <c r="Q22" s="3">
        <v>87</v>
      </c>
    </row>
    <row r="23" spans="2:17" ht="9">
      <c r="B23" s="9" t="s">
        <v>40</v>
      </c>
      <c r="C23" s="3">
        <v>158</v>
      </c>
      <c r="D23" s="3">
        <v>1265</v>
      </c>
      <c r="E23" s="3">
        <v>222</v>
      </c>
      <c r="F23" s="3">
        <v>110</v>
      </c>
      <c r="G23" s="3">
        <v>601</v>
      </c>
      <c r="H23" s="3">
        <v>40</v>
      </c>
      <c r="I23" s="3">
        <v>378</v>
      </c>
      <c r="J23" s="3">
        <v>927</v>
      </c>
      <c r="K23" s="3">
        <v>51</v>
      </c>
      <c r="L23" s="3">
        <v>15</v>
      </c>
      <c r="M23" s="3">
        <v>37</v>
      </c>
      <c r="N23" s="3">
        <v>81</v>
      </c>
      <c r="O23" s="3">
        <v>56</v>
      </c>
      <c r="P23" s="3">
        <v>53</v>
      </c>
      <c r="Q23" s="3">
        <v>7</v>
      </c>
    </row>
    <row r="24" spans="2:17" ht="9">
      <c r="B24" s="9" t="s">
        <v>41</v>
      </c>
      <c r="C24" s="3">
        <v>815</v>
      </c>
      <c r="D24" s="3">
        <v>13006</v>
      </c>
      <c r="E24" s="3">
        <v>1748</v>
      </c>
      <c r="F24" s="3">
        <v>823</v>
      </c>
      <c r="G24" s="3">
        <v>3052</v>
      </c>
      <c r="H24" s="3">
        <v>99</v>
      </c>
      <c r="I24" s="3">
        <v>3604</v>
      </c>
      <c r="J24" s="3">
        <v>6060</v>
      </c>
      <c r="K24" s="3">
        <v>91</v>
      </c>
      <c r="L24" s="3">
        <v>35</v>
      </c>
      <c r="M24" s="3">
        <v>74</v>
      </c>
      <c r="N24" s="3">
        <v>196</v>
      </c>
      <c r="O24" s="3">
        <v>601</v>
      </c>
      <c r="P24" s="3">
        <v>120</v>
      </c>
      <c r="Q24" s="3">
        <v>23</v>
      </c>
    </row>
    <row r="25" spans="1:17" ht="9">
      <c r="A25" s="4" t="s">
        <v>43</v>
      </c>
      <c r="C25" s="3">
        <v>43222</v>
      </c>
      <c r="D25" s="3">
        <v>627037</v>
      </c>
      <c r="E25" s="3">
        <v>58040</v>
      </c>
      <c r="F25" s="3">
        <v>29704</v>
      </c>
      <c r="G25" s="3">
        <v>80158</v>
      </c>
      <c r="H25" s="3">
        <v>3871</v>
      </c>
      <c r="I25" s="3">
        <v>148472</v>
      </c>
      <c r="J25" s="3">
        <v>272859</v>
      </c>
      <c r="K25" s="3">
        <v>4408</v>
      </c>
      <c r="L25" s="3">
        <v>1740</v>
      </c>
      <c r="M25" s="3">
        <v>3932</v>
      </c>
      <c r="N25" s="3">
        <v>6875</v>
      </c>
      <c r="O25" s="3">
        <v>22056</v>
      </c>
      <c r="P25" s="3">
        <v>6296</v>
      </c>
      <c r="Q25" s="3">
        <v>946</v>
      </c>
    </row>
    <row r="26" spans="2:17" s="6" customFormat="1" ht="9">
      <c r="B26" s="10" t="s">
        <v>84</v>
      </c>
      <c r="C26" s="7">
        <f>C25/758003</f>
        <v>0.05702088250310355</v>
      </c>
      <c r="D26" s="7">
        <f>D25/758003</f>
        <v>0.8272223197005817</v>
      </c>
      <c r="E26" s="7">
        <f>E25/758003</f>
        <v>0.07656961779834645</v>
      </c>
      <c r="F26" s="7">
        <f>F25/758003</f>
        <v>0.03918717999796834</v>
      </c>
      <c r="G26" s="7">
        <f aca="true" t="shared" si="0" ref="G26:M26">G25/515440</f>
        <v>0.15551373583734285</v>
      </c>
      <c r="H26" s="7">
        <f t="shared" si="0"/>
        <v>0.00751008846810492</v>
      </c>
      <c r="I26" s="7">
        <f t="shared" si="0"/>
        <v>0.2880490454757101</v>
      </c>
      <c r="J26" s="7">
        <f t="shared" si="0"/>
        <v>0.5293710228154587</v>
      </c>
      <c r="K26" s="7">
        <f t="shared" si="0"/>
        <v>0.008551916808939936</v>
      </c>
      <c r="L26" s="7">
        <f t="shared" si="0"/>
        <v>0.003375756635107869</v>
      </c>
      <c r="M26" s="7">
        <f t="shared" si="0"/>
        <v>0.007628433959335713</v>
      </c>
      <c r="N26" s="7">
        <f>N25/6875</f>
        <v>1</v>
      </c>
      <c r="O26" s="7">
        <f>O25/22056</f>
        <v>1</v>
      </c>
      <c r="P26" s="7">
        <v>1</v>
      </c>
      <c r="Q26" s="7">
        <f>Q25/946</f>
        <v>1</v>
      </c>
    </row>
    <row r="27" spans="2:17" ht="4.5" customHeight="1">
      <c r="B27" s="1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9">
      <c r="A28" s="5" t="s">
        <v>77</v>
      </c>
      <c r="B28" s="1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2:17" ht="9">
      <c r="B29" s="9" t="s">
        <v>44</v>
      </c>
      <c r="C29" s="3">
        <v>12</v>
      </c>
      <c r="D29" s="3">
        <v>155</v>
      </c>
      <c r="E29" s="3">
        <v>12</v>
      </c>
      <c r="F29" s="3">
        <v>5</v>
      </c>
      <c r="G29" s="3">
        <v>72</v>
      </c>
      <c r="H29" s="3">
        <v>2</v>
      </c>
      <c r="I29" s="3">
        <v>53</v>
      </c>
      <c r="J29" s="3">
        <v>96</v>
      </c>
      <c r="K29" s="3">
        <v>8</v>
      </c>
      <c r="L29" s="3">
        <v>1</v>
      </c>
      <c r="M29" s="3">
        <v>2</v>
      </c>
      <c r="N29" s="3">
        <v>10</v>
      </c>
      <c r="O29" s="3">
        <v>4</v>
      </c>
      <c r="P29" s="3">
        <v>2</v>
      </c>
      <c r="Q29" s="3">
        <v>2</v>
      </c>
    </row>
    <row r="30" spans="2:17" ht="9">
      <c r="B30" s="9" t="s">
        <v>45</v>
      </c>
      <c r="C30" s="3">
        <v>296</v>
      </c>
      <c r="D30" s="3">
        <v>2701</v>
      </c>
      <c r="E30" s="3">
        <v>357</v>
      </c>
      <c r="F30" s="3">
        <v>228</v>
      </c>
      <c r="G30" s="3">
        <v>1417</v>
      </c>
      <c r="H30" s="3">
        <v>20</v>
      </c>
      <c r="I30" s="3">
        <v>1067</v>
      </c>
      <c r="J30" s="3">
        <v>2732</v>
      </c>
      <c r="K30" s="3">
        <v>33</v>
      </c>
      <c r="L30" s="3">
        <v>13</v>
      </c>
      <c r="M30" s="3">
        <v>25</v>
      </c>
      <c r="N30" s="3">
        <v>82</v>
      </c>
      <c r="O30" s="3">
        <v>31</v>
      </c>
      <c r="P30" s="3">
        <v>44</v>
      </c>
      <c r="Q30" s="3">
        <v>6</v>
      </c>
    </row>
    <row r="31" spans="2:17" ht="9">
      <c r="B31" s="9" t="s">
        <v>46</v>
      </c>
      <c r="C31" s="3">
        <v>1736</v>
      </c>
      <c r="D31" s="3">
        <v>13498</v>
      </c>
      <c r="E31" s="3">
        <v>1573</v>
      </c>
      <c r="F31" s="3">
        <v>873</v>
      </c>
      <c r="G31" s="3">
        <v>6847</v>
      </c>
      <c r="H31" s="3">
        <v>155</v>
      </c>
      <c r="I31" s="3">
        <v>4091</v>
      </c>
      <c r="J31" s="3">
        <v>15120</v>
      </c>
      <c r="K31" s="3">
        <v>226</v>
      </c>
      <c r="L31" s="3">
        <v>38</v>
      </c>
      <c r="M31" s="3">
        <v>191</v>
      </c>
      <c r="N31" s="3">
        <v>418</v>
      </c>
      <c r="O31" s="3">
        <v>744</v>
      </c>
      <c r="P31" s="3">
        <v>231</v>
      </c>
      <c r="Q31" s="3">
        <v>32</v>
      </c>
    </row>
    <row r="32" spans="2:17" ht="9">
      <c r="B32" s="9" t="s">
        <v>47</v>
      </c>
      <c r="C32" s="3">
        <v>342</v>
      </c>
      <c r="D32" s="3">
        <v>3314</v>
      </c>
      <c r="E32" s="3">
        <v>524</v>
      </c>
      <c r="F32" s="3">
        <v>203</v>
      </c>
      <c r="G32" s="3">
        <v>1789</v>
      </c>
      <c r="H32" s="3">
        <v>71</v>
      </c>
      <c r="I32" s="3">
        <v>1097</v>
      </c>
      <c r="J32" s="3">
        <v>3430</v>
      </c>
      <c r="K32" s="3">
        <v>57</v>
      </c>
      <c r="L32" s="3">
        <v>13</v>
      </c>
      <c r="M32" s="3">
        <v>54</v>
      </c>
      <c r="N32" s="3">
        <v>111</v>
      </c>
      <c r="O32" s="3">
        <v>91</v>
      </c>
      <c r="P32" s="3">
        <v>116</v>
      </c>
      <c r="Q32" s="3">
        <v>14</v>
      </c>
    </row>
    <row r="33" spans="2:17" ht="9">
      <c r="B33" s="9" t="s">
        <v>48</v>
      </c>
      <c r="C33" s="3">
        <v>1132</v>
      </c>
      <c r="D33" s="3">
        <v>9333</v>
      </c>
      <c r="E33" s="3">
        <v>1465</v>
      </c>
      <c r="F33" s="3">
        <v>790</v>
      </c>
      <c r="G33" s="3">
        <v>5715</v>
      </c>
      <c r="H33" s="3">
        <v>138</v>
      </c>
      <c r="I33" s="3">
        <v>5765</v>
      </c>
      <c r="J33" s="3">
        <v>13306</v>
      </c>
      <c r="K33" s="3">
        <v>157</v>
      </c>
      <c r="L33" s="3">
        <v>42</v>
      </c>
      <c r="M33" s="3">
        <v>145</v>
      </c>
      <c r="N33" s="3">
        <v>353</v>
      </c>
      <c r="O33" s="3">
        <v>227</v>
      </c>
      <c r="P33" s="3">
        <v>213</v>
      </c>
      <c r="Q33" s="3">
        <v>9</v>
      </c>
    </row>
    <row r="34" spans="2:17" ht="9">
      <c r="B34" s="9" t="s">
        <v>49</v>
      </c>
      <c r="C34" s="3">
        <v>3860</v>
      </c>
      <c r="D34" s="3">
        <v>34159</v>
      </c>
      <c r="E34" s="3">
        <v>3196</v>
      </c>
      <c r="F34" s="3">
        <v>2021</v>
      </c>
      <c r="G34" s="3">
        <v>37952</v>
      </c>
      <c r="H34" s="3">
        <v>222</v>
      </c>
      <c r="I34" s="3">
        <v>5804</v>
      </c>
      <c r="J34" s="3">
        <v>19284</v>
      </c>
      <c r="K34" s="3">
        <v>287</v>
      </c>
      <c r="L34" s="3">
        <v>88</v>
      </c>
      <c r="M34" s="3">
        <v>212</v>
      </c>
      <c r="N34" s="3">
        <v>501</v>
      </c>
      <c r="O34" s="3">
        <v>363</v>
      </c>
      <c r="P34" s="3">
        <v>230</v>
      </c>
      <c r="Q34" s="3">
        <v>35</v>
      </c>
    </row>
    <row r="35" spans="2:17" ht="9">
      <c r="B35" s="9" t="s">
        <v>50</v>
      </c>
      <c r="C35" s="3">
        <v>179</v>
      </c>
      <c r="D35" s="3">
        <v>1127</v>
      </c>
      <c r="E35" s="3">
        <v>204</v>
      </c>
      <c r="F35" s="3">
        <v>117</v>
      </c>
      <c r="G35" s="3">
        <v>927</v>
      </c>
      <c r="H35" s="3">
        <v>20</v>
      </c>
      <c r="I35" s="3">
        <v>351</v>
      </c>
      <c r="J35" s="3">
        <v>1662</v>
      </c>
      <c r="K35" s="3">
        <v>33</v>
      </c>
      <c r="L35" s="3">
        <v>10</v>
      </c>
      <c r="M35" s="3">
        <v>33</v>
      </c>
      <c r="N35" s="3">
        <v>34</v>
      </c>
      <c r="O35" s="3">
        <v>9</v>
      </c>
      <c r="P35" s="3">
        <v>10</v>
      </c>
      <c r="Q35" s="3">
        <v>1</v>
      </c>
    </row>
    <row r="36" spans="2:17" ht="9">
      <c r="B36" s="9" t="s">
        <v>51</v>
      </c>
      <c r="C36" s="3">
        <v>111</v>
      </c>
      <c r="D36" s="3">
        <v>1398</v>
      </c>
      <c r="E36" s="3">
        <v>169</v>
      </c>
      <c r="F36" s="3">
        <v>133</v>
      </c>
      <c r="G36" s="3">
        <v>597</v>
      </c>
      <c r="H36" s="3">
        <v>24</v>
      </c>
      <c r="I36" s="3">
        <v>988</v>
      </c>
      <c r="J36" s="3">
        <v>1378</v>
      </c>
      <c r="K36" s="3">
        <v>47</v>
      </c>
      <c r="L36" s="3">
        <v>6</v>
      </c>
      <c r="M36" s="3">
        <v>31</v>
      </c>
      <c r="N36" s="3">
        <v>78</v>
      </c>
      <c r="O36" s="3">
        <v>35</v>
      </c>
      <c r="P36" s="3">
        <v>27</v>
      </c>
      <c r="Q36" s="3">
        <v>4</v>
      </c>
    </row>
    <row r="37" spans="2:17" ht="9">
      <c r="B37" s="9" t="s">
        <v>52</v>
      </c>
      <c r="C37" s="3">
        <v>2980</v>
      </c>
      <c r="D37" s="3">
        <v>26050</v>
      </c>
      <c r="E37" s="3">
        <v>3418</v>
      </c>
      <c r="F37" s="3">
        <v>1878</v>
      </c>
      <c r="G37" s="3">
        <v>14929</v>
      </c>
      <c r="H37" s="3">
        <v>318</v>
      </c>
      <c r="I37" s="3">
        <v>13343</v>
      </c>
      <c r="J37" s="3">
        <v>30765</v>
      </c>
      <c r="K37" s="3">
        <v>539</v>
      </c>
      <c r="L37" s="3">
        <v>110</v>
      </c>
      <c r="M37" s="3">
        <v>366</v>
      </c>
      <c r="N37" s="3">
        <v>867</v>
      </c>
      <c r="O37" s="3">
        <v>156</v>
      </c>
      <c r="P37" s="3">
        <v>336</v>
      </c>
      <c r="Q37" s="3">
        <v>32</v>
      </c>
    </row>
    <row r="38" spans="2:17" ht="9">
      <c r="B38" s="9" t="s">
        <v>53</v>
      </c>
      <c r="C38" s="3">
        <v>586</v>
      </c>
      <c r="D38" s="3">
        <v>4230</v>
      </c>
      <c r="E38" s="3">
        <v>505</v>
      </c>
      <c r="F38" s="3">
        <v>368</v>
      </c>
      <c r="G38" s="3">
        <v>4143</v>
      </c>
      <c r="H38" s="3">
        <v>52</v>
      </c>
      <c r="I38" s="3">
        <v>615</v>
      </c>
      <c r="J38" s="3">
        <v>2584</v>
      </c>
      <c r="K38" s="3">
        <v>47</v>
      </c>
      <c r="L38" s="3">
        <v>11</v>
      </c>
      <c r="M38" s="3">
        <v>68</v>
      </c>
      <c r="N38" s="3">
        <v>74</v>
      </c>
      <c r="O38" s="3">
        <v>15</v>
      </c>
      <c r="P38" s="3">
        <v>25</v>
      </c>
      <c r="Q38" s="3">
        <v>7</v>
      </c>
    </row>
    <row r="39" spans="2:17" ht="9">
      <c r="B39" s="9" t="s">
        <v>54</v>
      </c>
      <c r="C39" s="3">
        <v>268</v>
      </c>
      <c r="D39" s="3">
        <v>1833</v>
      </c>
      <c r="E39" s="3">
        <v>304</v>
      </c>
      <c r="F39" s="3">
        <v>164</v>
      </c>
      <c r="G39" s="3">
        <v>1086</v>
      </c>
      <c r="H39" s="3">
        <v>40</v>
      </c>
      <c r="I39" s="3">
        <v>848</v>
      </c>
      <c r="J39" s="3">
        <v>1686</v>
      </c>
      <c r="K39" s="3">
        <v>128</v>
      </c>
      <c r="L39" s="3">
        <v>17</v>
      </c>
      <c r="M39" s="3">
        <v>64</v>
      </c>
      <c r="N39" s="3">
        <v>118</v>
      </c>
      <c r="O39" s="3">
        <v>20</v>
      </c>
      <c r="P39" s="3">
        <v>24</v>
      </c>
      <c r="Q39" s="3">
        <v>4</v>
      </c>
    </row>
    <row r="40" spans="2:17" ht="9">
      <c r="B40" s="9" t="s">
        <v>55</v>
      </c>
      <c r="C40" s="3">
        <v>2815</v>
      </c>
      <c r="D40" s="3">
        <v>26235</v>
      </c>
      <c r="E40" s="3">
        <v>3793</v>
      </c>
      <c r="F40" s="3">
        <v>2040</v>
      </c>
      <c r="G40" s="3">
        <v>5113</v>
      </c>
      <c r="H40" s="3">
        <v>239</v>
      </c>
      <c r="I40" s="3">
        <v>24254</v>
      </c>
      <c r="J40" s="3">
        <v>25266</v>
      </c>
      <c r="K40" s="3">
        <v>366</v>
      </c>
      <c r="L40" s="3">
        <v>107</v>
      </c>
      <c r="M40" s="3">
        <v>297</v>
      </c>
      <c r="N40" s="3">
        <v>603</v>
      </c>
      <c r="O40" s="3">
        <v>274</v>
      </c>
      <c r="P40" s="3">
        <v>321</v>
      </c>
      <c r="Q40" s="3">
        <v>192</v>
      </c>
    </row>
    <row r="41" spans="2:17" ht="9">
      <c r="B41" s="9" t="s">
        <v>56</v>
      </c>
      <c r="C41" s="3">
        <v>648</v>
      </c>
      <c r="D41" s="3">
        <v>4271</v>
      </c>
      <c r="E41" s="3">
        <v>624</v>
      </c>
      <c r="F41" s="3">
        <v>363</v>
      </c>
      <c r="G41" s="3">
        <v>5853</v>
      </c>
      <c r="H41" s="3">
        <v>47</v>
      </c>
      <c r="I41" s="3">
        <v>1090</v>
      </c>
      <c r="J41" s="3">
        <v>3919</v>
      </c>
      <c r="K41" s="3">
        <v>98</v>
      </c>
      <c r="L41" s="3">
        <v>16</v>
      </c>
      <c r="M41" s="3">
        <v>50</v>
      </c>
      <c r="N41" s="3">
        <v>136</v>
      </c>
      <c r="O41" s="3">
        <v>50</v>
      </c>
      <c r="P41" s="3">
        <v>62</v>
      </c>
      <c r="Q41" s="3">
        <v>5</v>
      </c>
    </row>
    <row r="42" spans="2:17" ht="9">
      <c r="B42" s="9" t="s">
        <v>57</v>
      </c>
      <c r="C42" s="3">
        <v>153</v>
      </c>
      <c r="D42" s="3">
        <v>1362</v>
      </c>
      <c r="E42" s="3">
        <v>171</v>
      </c>
      <c r="F42" s="3">
        <v>83</v>
      </c>
      <c r="G42" s="3">
        <v>1338</v>
      </c>
      <c r="H42" s="3">
        <v>20</v>
      </c>
      <c r="I42" s="3">
        <v>371</v>
      </c>
      <c r="J42" s="3">
        <v>1326</v>
      </c>
      <c r="K42" s="3">
        <v>26</v>
      </c>
      <c r="L42" s="3">
        <v>5</v>
      </c>
      <c r="M42" s="3">
        <v>14</v>
      </c>
      <c r="N42" s="3">
        <v>51</v>
      </c>
      <c r="O42" s="3">
        <v>44</v>
      </c>
      <c r="P42" s="3">
        <v>32</v>
      </c>
      <c r="Q42" s="3">
        <v>3</v>
      </c>
    </row>
    <row r="43" spans="2:17" ht="9">
      <c r="B43" s="9" t="s">
        <v>58</v>
      </c>
      <c r="C43" s="3">
        <v>929</v>
      </c>
      <c r="D43" s="3">
        <v>10956</v>
      </c>
      <c r="E43" s="3">
        <v>1216</v>
      </c>
      <c r="F43" s="3">
        <v>507</v>
      </c>
      <c r="G43" s="3">
        <v>5095</v>
      </c>
      <c r="H43" s="3">
        <v>103</v>
      </c>
      <c r="I43" s="3">
        <v>1727</v>
      </c>
      <c r="J43" s="3">
        <v>5906</v>
      </c>
      <c r="K43" s="3">
        <v>147</v>
      </c>
      <c r="L43" s="3">
        <v>39</v>
      </c>
      <c r="M43" s="3">
        <v>110</v>
      </c>
      <c r="N43" s="3">
        <v>162</v>
      </c>
      <c r="O43" s="3">
        <v>69</v>
      </c>
      <c r="P43" s="3">
        <v>47</v>
      </c>
      <c r="Q43" s="3">
        <v>6</v>
      </c>
    </row>
    <row r="44" spans="2:17" ht="9">
      <c r="B44" s="9" t="s">
        <v>59</v>
      </c>
      <c r="C44" s="3">
        <v>146</v>
      </c>
      <c r="D44" s="3">
        <v>703</v>
      </c>
      <c r="E44" s="3">
        <v>113</v>
      </c>
      <c r="F44" s="3">
        <v>64</v>
      </c>
      <c r="G44" s="3">
        <v>632</v>
      </c>
      <c r="H44" s="3">
        <v>20</v>
      </c>
      <c r="I44" s="3">
        <v>280</v>
      </c>
      <c r="J44" s="3">
        <v>666</v>
      </c>
      <c r="K44" s="3">
        <v>54</v>
      </c>
      <c r="L44" s="3">
        <v>6</v>
      </c>
      <c r="M44" s="3">
        <v>27</v>
      </c>
      <c r="N44" s="3">
        <v>37</v>
      </c>
      <c r="O44" s="3">
        <v>11</v>
      </c>
      <c r="P44" s="3">
        <v>17</v>
      </c>
      <c r="Q44" s="3">
        <v>0</v>
      </c>
    </row>
    <row r="45" spans="2:17" ht="9">
      <c r="B45" s="9" t="s">
        <v>60</v>
      </c>
      <c r="C45" s="3">
        <v>35</v>
      </c>
      <c r="D45" s="3">
        <v>612</v>
      </c>
      <c r="E45" s="3">
        <v>84</v>
      </c>
      <c r="F45" s="3">
        <v>31</v>
      </c>
      <c r="G45" s="3">
        <v>237</v>
      </c>
      <c r="H45" s="3">
        <v>14</v>
      </c>
      <c r="I45" s="3">
        <v>420</v>
      </c>
      <c r="J45" s="3">
        <v>572</v>
      </c>
      <c r="K45" s="3">
        <v>24</v>
      </c>
      <c r="L45" s="3">
        <v>3</v>
      </c>
      <c r="M45" s="3">
        <v>10</v>
      </c>
      <c r="N45" s="3">
        <v>28</v>
      </c>
      <c r="O45" s="3">
        <v>21</v>
      </c>
      <c r="P45" s="3">
        <v>12</v>
      </c>
      <c r="Q45" s="3">
        <v>1</v>
      </c>
    </row>
    <row r="46" spans="2:17" ht="9">
      <c r="B46" s="9" t="s">
        <v>61</v>
      </c>
      <c r="C46" s="3">
        <v>701</v>
      </c>
      <c r="D46" s="3">
        <v>7079</v>
      </c>
      <c r="E46" s="3">
        <v>832</v>
      </c>
      <c r="F46" s="3">
        <v>421</v>
      </c>
      <c r="G46" s="3">
        <v>3565</v>
      </c>
      <c r="H46" s="3">
        <v>91</v>
      </c>
      <c r="I46" s="3">
        <v>3641</v>
      </c>
      <c r="J46" s="3">
        <v>9618</v>
      </c>
      <c r="K46" s="3">
        <v>99</v>
      </c>
      <c r="L46" s="3">
        <v>21</v>
      </c>
      <c r="M46" s="3">
        <v>98</v>
      </c>
      <c r="N46" s="3">
        <v>192</v>
      </c>
      <c r="O46" s="3">
        <v>655</v>
      </c>
      <c r="P46" s="3">
        <v>163</v>
      </c>
      <c r="Q46" s="3">
        <v>12</v>
      </c>
    </row>
    <row r="47" spans="2:17" ht="9">
      <c r="B47" s="9" t="s">
        <v>62</v>
      </c>
      <c r="C47" s="3">
        <v>1412</v>
      </c>
      <c r="D47" s="3">
        <v>14988</v>
      </c>
      <c r="E47" s="3">
        <v>1955</v>
      </c>
      <c r="F47" s="3">
        <v>987</v>
      </c>
      <c r="G47" s="3">
        <v>9090</v>
      </c>
      <c r="H47" s="3">
        <v>211</v>
      </c>
      <c r="I47" s="3">
        <v>10336</v>
      </c>
      <c r="J47" s="3">
        <v>23312</v>
      </c>
      <c r="K47" s="3">
        <v>204</v>
      </c>
      <c r="L47" s="3">
        <v>55</v>
      </c>
      <c r="M47" s="3">
        <v>224</v>
      </c>
      <c r="N47" s="3">
        <v>287</v>
      </c>
      <c r="O47" s="3">
        <v>195</v>
      </c>
      <c r="P47" s="3">
        <v>220</v>
      </c>
      <c r="Q47" s="3">
        <v>23</v>
      </c>
    </row>
    <row r="48" spans="2:17" ht="9">
      <c r="B48" s="9" t="s">
        <v>63</v>
      </c>
      <c r="C48" s="3">
        <v>272</v>
      </c>
      <c r="D48" s="3">
        <v>1760</v>
      </c>
      <c r="E48" s="3">
        <v>234</v>
      </c>
      <c r="F48" s="3">
        <v>114</v>
      </c>
      <c r="G48" s="3">
        <v>977</v>
      </c>
      <c r="H48" s="3">
        <v>22</v>
      </c>
      <c r="I48" s="3">
        <v>709</v>
      </c>
      <c r="J48" s="3">
        <v>1806</v>
      </c>
      <c r="K48" s="3">
        <v>37</v>
      </c>
      <c r="L48" s="3">
        <v>10</v>
      </c>
      <c r="M48" s="3">
        <v>27</v>
      </c>
      <c r="N48" s="3">
        <v>62</v>
      </c>
      <c r="O48" s="3">
        <v>21</v>
      </c>
      <c r="P48" s="3">
        <v>30</v>
      </c>
      <c r="Q48" s="3">
        <v>4</v>
      </c>
    </row>
    <row r="49" spans="2:17" ht="9">
      <c r="B49" s="9" t="s">
        <v>64</v>
      </c>
      <c r="C49" s="3">
        <v>6743</v>
      </c>
      <c r="D49" s="3">
        <v>70774</v>
      </c>
      <c r="E49" s="3">
        <v>9165</v>
      </c>
      <c r="F49" s="3">
        <v>5097</v>
      </c>
      <c r="G49" s="3">
        <v>23788</v>
      </c>
      <c r="H49" s="3">
        <v>538</v>
      </c>
      <c r="I49" s="3">
        <v>25506</v>
      </c>
      <c r="J49" s="3">
        <v>52906</v>
      </c>
      <c r="K49" s="3">
        <v>669</v>
      </c>
      <c r="L49" s="3">
        <v>190</v>
      </c>
      <c r="M49" s="3">
        <v>666</v>
      </c>
      <c r="N49" s="3">
        <v>1135</v>
      </c>
      <c r="O49" s="3">
        <v>1203</v>
      </c>
      <c r="P49" s="3">
        <v>650</v>
      </c>
      <c r="Q49" s="3">
        <v>79</v>
      </c>
    </row>
    <row r="50" spans="2:17" ht="9">
      <c r="B50" s="9" t="s">
        <v>65</v>
      </c>
      <c r="C50" s="3">
        <v>1779</v>
      </c>
      <c r="D50" s="3">
        <v>21632</v>
      </c>
      <c r="E50" s="3">
        <v>2264</v>
      </c>
      <c r="F50" s="3">
        <v>1247</v>
      </c>
      <c r="G50" s="3">
        <v>2501</v>
      </c>
      <c r="H50" s="3">
        <v>156</v>
      </c>
      <c r="I50" s="3">
        <v>9087</v>
      </c>
      <c r="J50" s="3">
        <v>11299</v>
      </c>
      <c r="K50" s="3">
        <v>330</v>
      </c>
      <c r="L50" s="3">
        <v>62</v>
      </c>
      <c r="M50" s="3">
        <v>179</v>
      </c>
      <c r="N50" s="3">
        <v>327</v>
      </c>
      <c r="O50" s="3">
        <v>105</v>
      </c>
      <c r="P50" s="3">
        <v>141</v>
      </c>
      <c r="Q50" s="3">
        <v>17</v>
      </c>
    </row>
    <row r="51" spans="2:17" ht="9">
      <c r="B51" s="9" t="s">
        <v>66</v>
      </c>
      <c r="C51" s="3">
        <v>2531</v>
      </c>
      <c r="D51" s="3">
        <v>29404</v>
      </c>
      <c r="E51" s="3">
        <v>3251</v>
      </c>
      <c r="F51" s="3">
        <v>1629</v>
      </c>
      <c r="G51" s="3">
        <v>11523</v>
      </c>
      <c r="H51" s="3">
        <v>271</v>
      </c>
      <c r="I51" s="3">
        <v>8044</v>
      </c>
      <c r="J51" s="3">
        <v>23524</v>
      </c>
      <c r="K51" s="3">
        <v>351</v>
      </c>
      <c r="L51" s="3">
        <v>62</v>
      </c>
      <c r="M51" s="3">
        <v>309</v>
      </c>
      <c r="N51" s="3">
        <v>483</v>
      </c>
      <c r="O51" s="3">
        <v>190</v>
      </c>
      <c r="P51" s="3">
        <v>214</v>
      </c>
      <c r="Q51" s="3">
        <v>23</v>
      </c>
    </row>
    <row r="52" spans="2:17" ht="9">
      <c r="B52" s="9" t="s">
        <v>35</v>
      </c>
      <c r="C52" s="3">
        <v>843</v>
      </c>
      <c r="D52" s="3">
        <v>9706</v>
      </c>
      <c r="E52" s="3">
        <v>878</v>
      </c>
      <c r="F52" s="3">
        <v>463</v>
      </c>
      <c r="G52" s="3">
        <v>2550</v>
      </c>
      <c r="H52" s="3">
        <v>90</v>
      </c>
      <c r="I52" s="3">
        <v>7601</v>
      </c>
      <c r="J52" s="3">
        <v>10713</v>
      </c>
      <c r="K52" s="3">
        <v>125</v>
      </c>
      <c r="L52" s="3">
        <v>59</v>
      </c>
      <c r="M52" s="3">
        <v>82</v>
      </c>
      <c r="N52" s="3">
        <v>137</v>
      </c>
      <c r="O52" s="3">
        <v>193</v>
      </c>
      <c r="P52" s="3">
        <v>112</v>
      </c>
      <c r="Q52" s="3">
        <v>21</v>
      </c>
    </row>
    <row r="53" spans="2:17" ht="9">
      <c r="B53" s="9" t="s">
        <v>67</v>
      </c>
      <c r="C53" s="3">
        <v>1075</v>
      </c>
      <c r="D53" s="3">
        <v>8854</v>
      </c>
      <c r="E53" s="3">
        <v>1401</v>
      </c>
      <c r="F53" s="3">
        <v>823</v>
      </c>
      <c r="G53" s="3">
        <v>5640</v>
      </c>
      <c r="H53" s="3">
        <v>172</v>
      </c>
      <c r="I53" s="3">
        <v>3133</v>
      </c>
      <c r="J53" s="3">
        <v>12311</v>
      </c>
      <c r="K53" s="3">
        <v>447</v>
      </c>
      <c r="L53" s="3">
        <v>69</v>
      </c>
      <c r="M53" s="3">
        <v>204</v>
      </c>
      <c r="N53" s="3">
        <v>292</v>
      </c>
      <c r="O53" s="3">
        <v>120</v>
      </c>
      <c r="P53" s="3">
        <v>152</v>
      </c>
      <c r="Q53" s="3">
        <v>9</v>
      </c>
    </row>
    <row r="54" spans="2:17" ht="9">
      <c r="B54" s="9" t="s">
        <v>68</v>
      </c>
      <c r="C54" s="3">
        <v>42</v>
      </c>
      <c r="D54" s="3">
        <v>328</v>
      </c>
      <c r="E54" s="3">
        <v>67</v>
      </c>
      <c r="F54" s="3">
        <v>34</v>
      </c>
      <c r="G54" s="3">
        <v>227</v>
      </c>
      <c r="H54" s="3">
        <v>1</v>
      </c>
      <c r="I54" s="3">
        <v>115</v>
      </c>
      <c r="J54" s="3">
        <v>315</v>
      </c>
      <c r="K54" s="3">
        <v>8</v>
      </c>
      <c r="L54" s="3">
        <v>0</v>
      </c>
      <c r="M54" s="3">
        <v>11</v>
      </c>
      <c r="N54" s="3">
        <v>18</v>
      </c>
      <c r="O54" s="3">
        <v>12</v>
      </c>
      <c r="P54" s="3">
        <v>14</v>
      </c>
      <c r="Q54" s="3">
        <v>0</v>
      </c>
    </row>
    <row r="55" spans="2:17" ht="9">
      <c r="B55" s="9" t="s">
        <v>69</v>
      </c>
      <c r="C55" s="3">
        <v>473</v>
      </c>
      <c r="D55" s="3">
        <v>2972</v>
      </c>
      <c r="E55" s="3">
        <v>569</v>
      </c>
      <c r="F55" s="3">
        <v>278</v>
      </c>
      <c r="G55" s="3">
        <v>2166</v>
      </c>
      <c r="H55" s="3">
        <v>80</v>
      </c>
      <c r="I55" s="3">
        <v>1408</v>
      </c>
      <c r="J55" s="3">
        <v>2577</v>
      </c>
      <c r="K55" s="3">
        <v>147</v>
      </c>
      <c r="L55" s="3">
        <v>14</v>
      </c>
      <c r="M55" s="3">
        <v>98</v>
      </c>
      <c r="N55" s="3">
        <v>137</v>
      </c>
      <c r="O55" s="3">
        <v>66</v>
      </c>
      <c r="P55" s="3">
        <v>96</v>
      </c>
      <c r="Q55" s="3">
        <v>25</v>
      </c>
    </row>
    <row r="56" spans="2:17" ht="9">
      <c r="B56" s="9" t="s">
        <v>70</v>
      </c>
      <c r="C56" s="3">
        <v>2066</v>
      </c>
      <c r="D56" s="3">
        <v>24369</v>
      </c>
      <c r="E56" s="3">
        <v>3058</v>
      </c>
      <c r="F56" s="3">
        <v>1495</v>
      </c>
      <c r="G56" s="3">
        <v>9990</v>
      </c>
      <c r="H56" s="3">
        <v>220</v>
      </c>
      <c r="I56" s="3">
        <v>4478</v>
      </c>
      <c r="J56" s="3">
        <v>18332</v>
      </c>
      <c r="K56" s="3">
        <v>343</v>
      </c>
      <c r="L56" s="3">
        <v>88</v>
      </c>
      <c r="M56" s="3">
        <v>219</v>
      </c>
      <c r="N56" s="3">
        <v>513</v>
      </c>
      <c r="O56" s="3">
        <v>139</v>
      </c>
      <c r="P56" s="3">
        <v>182</v>
      </c>
      <c r="Q56" s="3">
        <v>18</v>
      </c>
    </row>
    <row r="57" spans="2:17" ht="9">
      <c r="B57" s="9" t="s">
        <v>71</v>
      </c>
      <c r="C57" s="3">
        <v>374</v>
      </c>
      <c r="D57" s="3">
        <v>2826</v>
      </c>
      <c r="E57" s="3">
        <v>555</v>
      </c>
      <c r="F57" s="3">
        <v>318</v>
      </c>
      <c r="G57" s="3">
        <v>2316</v>
      </c>
      <c r="H57" s="3">
        <v>46</v>
      </c>
      <c r="I57" s="3">
        <v>1330</v>
      </c>
      <c r="J57" s="3">
        <v>5063</v>
      </c>
      <c r="K57" s="3">
        <v>64</v>
      </c>
      <c r="L57" s="3">
        <v>13</v>
      </c>
      <c r="M57" s="3">
        <v>51</v>
      </c>
      <c r="N57" s="3">
        <v>76</v>
      </c>
      <c r="O57" s="3">
        <v>22</v>
      </c>
      <c r="P57" s="3">
        <v>33</v>
      </c>
      <c r="Q57" s="3">
        <v>3</v>
      </c>
    </row>
    <row r="58" spans="2:17" ht="9">
      <c r="B58" s="9" t="s">
        <v>72</v>
      </c>
      <c r="C58" s="3">
        <v>476</v>
      </c>
      <c r="D58" s="3">
        <v>3704</v>
      </c>
      <c r="E58" s="3">
        <v>561</v>
      </c>
      <c r="F58" s="3">
        <v>376</v>
      </c>
      <c r="G58" s="3">
        <v>2069</v>
      </c>
      <c r="H58" s="3">
        <v>67</v>
      </c>
      <c r="I58" s="3">
        <v>977</v>
      </c>
      <c r="J58" s="3">
        <v>3930</v>
      </c>
      <c r="K58" s="3">
        <v>114</v>
      </c>
      <c r="L58" s="3">
        <v>29</v>
      </c>
      <c r="M58" s="3">
        <v>74</v>
      </c>
      <c r="N58" s="3">
        <v>214</v>
      </c>
      <c r="O58" s="3">
        <v>26</v>
      </c>
      <c r="P58" s="3">
        <v>72</v>
      </c>
      <c r="Q58" s="3">
        <v>11</v>
      </c>
    </row>
    <row r="59" spans="2:17" ht="9">
      <c r="B59" s="9" t="s">
        <v>73</v>
      </c>
      <c r="C59" s="3">
        <v>1305</v>
      </c>
      <c r="D59" s="3">
        <v>11421</v>
      </c>
      <c r="E59" s="3">
        <v>1301</v>
      </c>
      <c r="F59" s="3">
        <v>818</v>
      </c>
      <c r="G59" s="3">
        <v>17995</v>
      </c>
      <c r="H59" s="3">
        <v>91</v>
      </c>
      <c r="I59" s="3">
        <v>2014</v>
      </c>
      <c r="J59" s="3">
        <v>7981</v>
      </c>
      <c r="K59" s="3">
        <v>203</v>
      </c>
      <c r="L59" s="3">
        <v>55</v>
      </c>
      <c r="M59" s="3">
        <v>88</v>
      </c>
      <c r="N59" s="3">
        <v>229</v>
      </c>
      <c r="O59" s="3">
        <v>85</v>
      </c>
      <c r="P59" s="3">
        <v>82</v>
      </c>
      <c r="Q59" s="3">
        <v>7</v>
      </c>
    </row>
    <row r="60" spans="2:17" ht="9">
      <c r="B60" s="9" t="s">
        <v>74</v>
      </c>
      <c r="C60" s="3">
        <v>400</v>
      </c>
      <c r="D60" s="3">
        <v>4259</v>
      </c>
      <c r="E60" s="3">
        <v>446</v>
      </c>
      <c r="F60" s="3">
        <v>256</v>
      </c>
      <c r="G60" s="3">
        <v>1984</v>
      </c>
      <c r="H60" s="3">
        <v>45</v>
      </c>
      <c r="I60" s="3">
        <v>1107</v>
      </c>
      <c r="J60" s="3">
        <v>4103</v>
      </c>
      <c r="K60" s="3">
        <v>45</v>
      </c>
      <c r="L60" s="3">
        <v>7</v>
      </c>
      <c r="M60" s="3">
        <v>35</v>
      </c>
      <c r="N60" s="3">
        <v>78</v>
      </c>
      <c r="O60" s="3">
        <v>69</v>
      </c>
      <c r="P60" s="3">
        <v>48</v>
      </c>
      <c r="Q60" s="3">
        <v>1</v>
      </c>
    </row>
    <row r="61" spans="2:17" ht="9">
      <c r="B61" s="9" t="s">
        <v>75</v>
      </c>
      <c r="C61" s="3">
        <v>2787</v>
      </c>
      <c r="D61" s="3">
        <v>36989</v>
      </c>
      <c r="E61" s="3">
        <v>3599</v>
      </c>
      <c r="F61" s="3">
        <v>1807</v>
      </c>
      <c r="G61" s="3">
        <v>6525</v>
      </c>
      <c r="H61" s="3">
        <v>309</v>
      </c>
      <c r="I61" s="3">
        <v>28286</v>
      </c>
      <c r="J61" s="3">
        <v>30169</v>
      </c>
      <c r="K61" s="3">
        <v>404</v>
      </c>
      <c r="L61" s="3">
        <v>118</v>
      </c>
      <c r="M61" s="3">
        <v>426</v>
      </c>
      <c r="N61" s="3">
        <v>600</v>
      </c>
      <c r="O61" s="3">
        <v>667</v>
      </c>
      <c r="P61" s="3">
        <v>526</v>
      </c>
      <c r="Q61" s="3">
        <v>79</v>
      </c>
    </row>
    <row r="62" spans="2:17" ht="9">
      <c r="B62" s="9" t="s">
        <v>76</v>
      </c>
      <c r="C62" s="3">
        <v>465</v>
      </c>
      <c r="D62" s="3">
        <v>2439</v>
      </c>
      <c r="E62" s="3">
        <v>383</v>
      </c>
      <c r="F62" s="3">
        <v>207</v>
      </c>
      <c r="G62" s="3">
        <v>1364</v>
      </c>
      <c r="H62" s="3">
        <v>34</v>
      </c>
      <c r="I62" s="3">
        <v>849</v>
      </c>
      <c r="J62" s="3">
        <v>2927</v>
      </c>
      <c r="K62" s="3">
        <v>50</v>
      </c>
      <c r="L62" s="3">
        <v>6</v>
      </c>
      <c r="M62" s="3">
        <v>35</v>
      </c>
      <c r="N62" s="3">
        <v>116</v>
      </c>
      <c r="O62" s="3">
        <v>36</v>
      </c>
      <c r="P62" s="3">
        <v>46</v>
      </c>
      <c r="Q62" s="3">
        <v>4</v>
      </c>
    </row>
    <row r="63" spans="1:17" ht="9">
      <c r="A63" s="4" t="s">
        <v>43</v>
      </c>
      <c r="C63" s="3">
        <v>39972</v>
      </c>
      <c r="D63" s="3">
        <v>395441</v>
      </c>
      <c r="E63" s="3">
        <v>48247</v>
      </c>
      <c r="F63" s="3">
        <v>26238</v>
      </c>
      <c r="G63" s="3">
        <v>198012</v>
      </c>
      <c r="H63" s="3">
        <v>3949</v>
      </c>
      <c r="I63" s="3">
        <v>170785</v>
      </c>
      <c r="J63" s="3">
        <v>350584</v>
      </c>
      <c r="K63" s="3">
        <v>5917</v>
      </c>
      <c r="L63" s="3">
        <v>1383</v>
      </c>
      <c r="M63" s="3">
        <v>4525</v>
      </c>
      <c r="N63" s="3">
        <v>8559</v>
      </c>
      <c r="O63" s="3">
        <v>5968</v>
      </c>
      <c r="P63" s="3">
        <v>4530</v>
      </c>
      <c r="Q63" s="3">
        <v>689</v>
      </c>
    </row>
    <row r="64" spans="2:17" s="6" customFormat="1" ht="9">
      <c r="B64" s="10" t="s">
        <v>84</v>
      </c>
      <c r="C64" s="7">
        <f>C63/509898</f>
        <v>0.0783921490180389</v>
      </c>
      <c r="D64" s="7">
        <f>D63/509898</f>
        <v>0.775529615727067</v>
      </c>
      <c r="E64" s="7">
        <f>E63/509898</f>
        <v>0.09462088496130598</v>
      </c>
      <c r="F64" s="7">
        <f>F63/509898</f>
        <v>0.05145735029358813</v>
      </c>
      <c r="G64" s="7">
        <f aca="true" t="shared" si="1" ref="G64:M64">G63/735155</f>
        <v>0.26934728050547163</v>
      </c>
      <c r="H64" s="7">
        <f t="shared" si="1"/>
        <v>0.0053716563173752474</v>
      </c>
      <c r="I64" s="7">
        <f t="shared" si="1"/>
        <v>0.23231155334589304</v>
      </c>
      <c r="J64" s="7">
        <f t="shared" si="1"/>
        <v>0.4768844665410696</v>
      </c>
      <c r="K64" s="7">
        <f t="shared" si="1"/>
        <v>0.008048642803218369</v>
      </c>
      <c r="L64" s="7">
        <f t="shared" si="1"/>
        <v>0.0018812359298379254</v>
      </c>
      <c r="M64" s="7">
        <f t="shared" si="1"/>
        <v>0.00615516455713421</v>
      </c>
      <c r="N64" s="7">
        <f>N63/8559</f>
        <v>1</v>
      </c>
      <c r="O64" s="7">
        <f>O63/5968</f>
        <v>1</v>
      </c>
      <c r="P64" s="7">
        <v>1</v>
      </c>
      <c r="Q64" s="7">
        <f>Q63/689</f>
        <v>1</v>
      </c>
    </row>
    <row r="65" spans="2:17" ht="4.5" customHeight="1">
      <c r="B65" s="1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9">
      <c r="A66" s="5" t="s">
        <v>82</v>
      </c>
      <c r="B66" s="1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9">
      <c r="B67" s="9" t="s">
        <v>78</v>
      </c>
      <c r="C67" s="3">
        <v>837</v>
      </c>
      <c r="D67" s="3">
        <v>6822</v>
      </c>
      <c r="E67" s="3">
        <v>1542</v>
      </c>
      <c r="F67" s="3">
        <v>270</v>
      </c>
      <c r="G67" s="3">
        <v>1457</v>
      </c>
      <c r="H67" s="3">
        <v>63</v>
      </c>
      <c r="I67" s="3">
        <v>2223</v>
      </c>
      <c r="J67" s="3">
        <v>2016</v>
      </c>
      <c r="K67" s="3">
        <v>121</v>
      </c>
      <c r="L67" s="3">
        <v>18</v>
      </c>
      <c r="M67" s="3">
        <v>83</v>
      </c>
      <c r="N67" s="3">
        <v>137</v>
      </c>
      <c r="O67" s="3">
        <v>26</v>
      </c>
      <c r="P67" s="3">
        <v>33</v>
      </c>
      <c r="Q67" s="3">
        <v>5</v>
      </c>
    </row>
    <row r="68" spans="2:17" ht="9">
      <c r="B68" s="9" t="s">
        <v>55</v>
      </c>
      <c r="C68" s="3">
        <v>648</v>
      </c>
      <c r="D68" s="3">
        <v>9851</v>
      </c>
      <c r="E68" s="3">
        <v>1002</v>
      </c>
      <c r="F68" s="3">
        <v>722</v>
      </c>
      <c r="G68" s="3">
        <v>1588</v>
      </c>
      <c r="H68" s="3">
        <v>34</v>
      </c>
      <c r="I68" s="3">
        <v>10347</v>
      </c>
      <c r="J68" s="3">
        <v>7776</v>
      </c>
      <c r="K68" s="3">
        <v>85</v>
      </c>
      <c r="L68" s="3">
        <v>29</v>
      </c>
      <c r="M68" s="3">
        <v>59</v>
      </c>
      <c r="N68" s="3">
        <v>126</v>
      </c>
      <c r="O68" s="3">
        <v>142</v>
      </c>
      <c r="P68" s="3">
        <v>143</v>
      </c>
      <c r="Q68" s="3">
        <v>45</v>
      </c>
    </row>
    <row r="69" spans="2:17" ht="9">
      <c r="B69" s="9" t="s">
        <v>79</v>
      </c>
      <c r="C69" s="3">
        <v>11186</v>
      </c>
      <c r="D69" s="3">
        <v>113971</v>
      </c>
      <c r="E69" s="3">
        <v>13250</v>
      </c>
      <c r="F69" s="3">
        <v>8341</v>
      </c>
      <c r="G69" s="3">
        <v>29025</v>
      </c>
      <c r="H69" s="3">
        <v>1397</v>
      </c>
      <c r="I69" s="3">
        <v>113176</v>
      </c>
      <c r="J69" s="3">
        <v>152111</v>
      </c>
      <c r="K69" s="3">
        <v>2926</v>
      </c>
      <c r="L69" s="3">
        <v>686</v>
      </c>
      <c r="M69" s="3">
        <v>1527</v>
      </c>
      <c r="N69" s="3">
        <v>2461</v>
      </c>
      <c r="O69" s="3">
        <v>1407</v>
      </c>
      <c r="P69" s="3">
        <v>2355</v>
      </c>
      <c r="Q69" s="3">
        <v>313</v>
      </c>
    </row>
    <row r="70" spans="2:17" ht="9">
      <c r="B70" s="9" t="s">
        <v>80</v>
      </c>
      <c r="C70" s="3">
        <v>3740</v>
      </c>
      <c r="D70" s="3">
        <v>54289</v>
      </c>
      <c r="E70" s="3">
        <v>5129</v>
      </c>
      <c r="F70" s="3">
        <v>2553</v>
      </c>
      <c r="G70" s="3">
        <v>11392</v>
      </c>
      <c r="H70" s="3">
        <v>692</v>
      </c>
      <c r="I70" s="3">
        <v>41388</v>
      </c>
      <c r="J70" s="3">
        <v>50148</v>
      </c>
      <c r="K70" s="3">
        <v>1053</v>
      </c>
      <c r="L70" s="3">
        <v>187</v>
      </c>
      <c r="M70" s="3">
        <v>668</v>
      </c>
      <c r="N70" s="3">
        <v>1079</v>
      </c>
      <c r="O70" s="3">
        <v>385</v>
      </c>
      <c r="P70" s="3">
        <v>534</v>
      </c>
      <c r="Q70" s="3">
        <v>71</v>
      </c>
    </row>
    <row r="71" spans="2:17" ht="9">
      <c r="B71" s="9" t="s">
        <v>65</v>
      </c>
      <c r="C71" s="3">
        <v>3784</v>
      </c>
      <c r="D71" s="3">
        <v>28968</v>
      </c>
      <c r="E71" s="3">
        <v>3041</v>
      </c>
      <c r="F71" s="3">
        <v>2265</v>
      </c>
      <c r="G71" s="3">
        <v>6416</v>
      </c>
      <c r="H71" s="3">
        <v>359</v>
      </c>
      <c r="I71" s="3">
        <v>25281</v>
      </c>
      <c r="J71" s="3">
        <v>32691</v>
      </c>
      <c r="K71" s="3">
        <v>693</v>
      </c>
      <c r="L71" s="3">
        <v>221</v>
      </c>
      <c r="M71" s="3">
        <v>544</v>
      </c>
      <c r="N71" s="3">
        <v>739</v>
      </c>
      <c r="O71" s="3">
        <v>325</v>
      </c>
      <c r="P71" s="3">
        <v>445</v>
      </c>
      <c r="Q71" s="3">
        <v>34</v>
      </c>
    </row>
    <row r="72" spans="2:17" ht="9">
      <c r="B72" s="9" t="s">
        <v>81</v>
      </c>
      <c r="C72" s="3">
        <v>9645</v>
      </c>
      <c r="D72" s="3">
        <v>118013</v>
      </c>
      <c r="E72" s="3">
        <v>11722</v>
      </c>
      <c r="F72" s="3">
        <v>6640</v>
      </c>
      <c r="G72" s="3">
        <v>33173</v>
      </c>
      <c r="H72" s="3">
        <v>1330</v>
      </c>
      <c r="I72" s="3">
        <v>54717</v>
      </c>
      <c r="J72" s="3">
        <v>135089</v>
      </c>
      <c r="K72" s="3">
        <v>1916</v>
      </c>
      <c r="L72" s="3">
        <v>575</v>
      </c>
      <c r="M72" s="3">
        <v>1368</v>
      </c>
      <c r="N72" s="3">
        <v>2403</v>
      </c>
      <c r="O72" s="3">
        <v>1866</v>
      </c>
      <c r="P72" s="3">
        <v>2054</v>
      </c>
      <c r="Q72" s="3">
        <v>449</v>
      </c>
    </row>
    <row r="73" spans="1:17" ht="9">
      <c r="A73" s="4" t="s">
        <v>43</v>
      </c>
      <c r="C73" s="3">
        <v>29840</v>
      </c>
      <c r="D73" s="3">
        <v>331914</v>
      </c>
      <c r="E73" s="3">
        <v>35686</v>
      </c>
      <c r="F73" s="3">
        <v>20791</v>
      </c>
      <c r="G73" s="3">
        <v>83051</v>
      </c>
      <c r="H73" s="3">
        <v>3875</v>
      </c>
      <c r="I73" s="3">
        <v>247132</v>
      </c>
      <c r="J73" s="3">
        <v>379831</v>
      </c>
      <c r="K73" s="3">
        <v>6794</v>
      </c>
      <c r="L73" s="3">
        <v>1716</v>
      </c>
      <c r="M73" s="3">
        <v>4249</v>
      </c>
      <c r="N73" s="3">
        <v>6945</v>
      </c>
      <c r="O73" s="3">
        <v>4151</v>
      </c>
      <c r="P73" s="3">
        <v>5564</v>
      </c>
      <c r="Q73" s="3">
        <v>917</v>
      </c>
    </row>
    <row r="74" spans="2:17" s="6" customFormat="1" ht="9">
      <c r="B74" s="10" t="s">
        <v>84</v>
      </c>
      <c r="C74" s="7">
        <f>C73/418231</f>
        <v>0.07134813057855587</v>
      </c>
      <c r="D74" s="7">
        <f>D73/418231</f>
        <v>0.7936140553904422</v>
      </c>
      <c r="E74" s="7">
        <f>E73/418231</f>
        <v>0.08532605187085605</v>
      </c>
      <c r="F74" s="7">
        <f>F73/418231</f>
        <v>0.049711762160145945</v>
      </c>
      <c r="G74" s="7">
        <f aca="true" t="shared" si="2" ref="G74:M74">G73/726648</f>
        <v>0.11429330294723167</v>
      </c>
      <c r="H74" s="7">
        <f t="shared" si="2"/>
        <v>0.005332705794277284</v>
      </c>
      <c r="I74" s="7">
        <f t="shared" si="2"/>
        <v>0.34009864473582807</v>
      </c>
      <c r="J74" s="7">
        <f t="shared" si="2"/>
        <v>0.522716638592551</v>
      </c>
      <c r="K74" s="7">
        <f t="shared" si="2"/>
        <v>0.009349781462276096</v>
      </c>
      <c r="L74" s="7">
        <f t="shared" si="2"/>
        <v>0.0023615285530270503</v>
      </c>
      <c r="M74" s="7">
        <f t="shared" si="2"/>
        <v>0.0058473979148088205</v>
      </c>
      <c r="N74" s="7">
        <f>N73/6945</f>
        <v>1</v>
      </c>
      <c r="O74" s="7">
        <f>O73/4151</f>
        <v>1</v>
      </c>
      <c r="P74" s="7">
        <v>1</v>
      </c>
      <c r="Q74" s="7">
        <f>Q73/917</f>
        <v>1</v>
      </c>
    </row>
    <row r="75" spans="2:17" ht="4.5" customHeight="1">
      <c r="B75" s="1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9">
      <c r="A76" s="5" t="s">
        <v>83</v>
      </c>
      <c r="B76" s="1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9">
      <c r="B77" s="9" t="s">
        <v>55</v>
      </c>
      <c r="C77" s="3">
        <v>26087</v>
      </c>
      <c r="D77" s="3">
        <v>400884</v>
      </c>
      <c r="E77" s="3">
        <v>37328</v>
      </c>
      <c r="F77" s="3">
        <v>19124</v>
      </c>
      <c r="G77" s="3">
        <v>26016</v>
      </c>
      <c r="H77" s="3">
        <v>1461</v>
      </c>
      <c r="I77" s="3">
        <v>149379</v>
      </c>
      <c r="J77" s="3">
        <v>126699</v>
      </c>
      <c r="K77" s="3">
        <v>2168</v>
      </c>
      <c r="L77" s="3">
        <v>756</v>
      </c>
      <c r="M77" s="3">
        <v>1730</v>
      </c>
      <c r="N77" s="3">
        <v>3890</v>
      </c>
      <c r="O77" s="3">
        <v>3592</v>
      </c>
      <c r="P77" s="3">
        <v>2689</v>
      </c>
      <c r="Q77" s="3">
        <v>1850</v>
      </c>
    </row>
    <row r="78" spans="1:17" ht="9">
      <c r="A78" s="4" t="s">
        <v>43</v>
      </c>
      <c r="C78" s="3">
        <v>26087</v>
      </c>
      <c r="D78" s="3">
        <v>400884</v>
      </c>
      <c r="E78" s="3">
        <v>37328</v>
      </c>
      <c r="F78" s="3">
        <v>19124</v>
      </c>
      <c r="G78" s="3">
        <v>26016</v>
      </c>
      <c r="H78" s="3">
        <v>1461</v>
      </c>
      <c r="I78" s="3">
        <v>149379</v>
      </c>
      <c r="J78" s="3">
        <v>126699</v>
      </c>
      <c r="K78" s="3">
        <v>2168</v>
      </c>
      <c r="L78" s="3">
        <v>756</v>
      </c>
      <c r="M78" s="3">
        <v>1730</v>
      </c>
      <c r="N78" s="3">
        <v>3890</v>
      </c>
      <c r="O78" s="3">
        <v>3592</v>
      </c>
      <c r="P78" s="3">
        <v>2689</v>
      </c>
      <c r="Q78" s="3">
        <v>1850</v>
      </c>
    </row>
    <row r="79" spans="2:17" s="6" customFormat="1" ht="9">
      <c r="B79" s="10" t="s">
        <v>84</v>
      </c>
      <c r="C79" s="7">
        <f>C78/483423</f>
        <v>0.05396309236424415</v>
      </c>
      <c r="D79" s="7">
        <f>D78/483423</f>
        <v>0.8292613301394431</v>
      </c>
      <c r="E79" s="7">
        <f>E78/483423</f>
        <v>0.07721601992457951</v>
      </c>
      <c r="F79" s="7">
        <f>F78/483423</f>
        <v>0.039559557571733246</v>
      </c>
      <c r="G79" s="7">
        <f aca="true" t="shared" si="3" ref="G79:M79">G78/308209</f>
        <v>0.08441025408083476</v>
      </c>
      <c r="H79" s="7">
        <f t="shared" si="3"/>
        <v>0.00474028986823876</v>
      </c>
      <c r="I79" s="7">
        <f t="shared" si="3"/>
        <v>0.48466787147682255</v>
      </c>
      <c r="J79" s="7">
        <f t="shared" si="3"/>
        <v>0.411081441489379</v>
      </c>
      <c r="K79" s="7">
        <f t="shared" si="3"/>
        <v>0.007034187840069563</v>
      </c>
      <c r="L79" s="7">
        <f t="shared" si="3"/>
        <v>0.002452880999581453</v>
      </c>
      <c r="M79" s="7">
        <f t="shared" si="3"/>
        <v>0.005613074245073959</v>
      </c>
      <c r="N79" s="7">
        <f>N78/3890</f>
        <v>1</v>
      </c>
      <c r="O79" s="7">
        <f>O78/3592</f>
        <v>1</v>
      </c>
      <c r="P79" s="7">
        <f>P78/2689</f>
        <v>1</v>
      </c>
      <c r="Q79" s="7">
        <f>Q78/1850</f>
        <v>1</v>
      </c>
    </row>
    <row r="80" spans="2:17" ht="4.5" customHeight="1">
      <c r="B80" s="1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9">
      <c r="B81" s="1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</sheetData>
  <printOptions/>
  <pageMargins left="0.8999999999999999" right="0.8999999999999999" top="1" bottom="0.8" header="0.3" footer="0.3"/>
  <pageSetup firstPageNumber="117" useFirstPageNumber="1" horizontalDpi="600" verticalDpi="600" orientation="portrait" pageOrder="overThenDown" r:id="rId1"/>
  <headerFooter alignWithMargins="0">
    <oddHeader>&amp;C&amp;"Arial,Bold"&amp;11Supplement to the Statement of Vote
Counties by Board of Equalization Districts
for Governor</oddHeader>
    <oddFooter>&amp;C&amp;"Arial,Regular"&amp;8&amp;P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Charlene Castaneda</cp:lastModifiedBy>
  <cp:lastPrinted>2002-06-17T20:47:09Z</cp:lastPrinted>
  <dcterms:created xsi:type="dcterms:W3CDTF">2002-06-05T23:18:52Z</dcterms:created>
  <dcterms:modified xsi:type="dcterms:W3CDTF">2013-04-18T16:07:59Z</dcterms:modified>
  <cp:category/>
  <cp:version/>
  <cp:contentType/>
  <cp:contentStatus/>
</cp:coreProperties>
</file>