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Gov SSOV Alpha by CD.rpt" sheetId="1" r:id="rId1"/>
  </sheets>
  <definedNames>
    <definedName name="_xlnm.Print_Area" localSheetId="0">'Gov SSOV Alpha by CD.rpt'!$A$1:$EG$333</definedName>
    <definedName name="_xlnm.Print_Titles" localSheetId="0">'Gov SSOV Alpha by CD.rpt'!$A:$B,'Gov SSOV Alpha by CD.rpt'!$1:$2</definedName>
  </definedNames>
  <calcPr fullCalcOnLoad="1"/>
</workbook>
</file>

<file path=xl/sharedStrings.xml><?xml version="1.0" encoding="utf-8"?>
<sst xmlns="http://schemas.openxmlformats.org/spreadsheetml/2006/main" count="549" uniqueCount="256">
  <si>
    <t>NL</t>
  </si>
  <si>
    <t>IND</t>
  </si>
  <si>
    <t>REP</t>
  </si>
  <si>
    <t>DEM</t>
  </si>
  <si>
    <t>GRN</t>
  </si>
  <si>
    <t>LIB</t>
  </si>
  <si>
    <t>Del Norte</t>
  </si>
  <si>
    <t>Humboldt</t>
  </si>
  <si>
    <t>Lake</t>
  </si>
  <si>
    <t>Mendocino</t>
  </si>
  <si>
    <t>Napa</t>
  </si>
  <si>
    <t>Sonoma</t>
  </si>
  <si>
    <t>Yolo</t>
  </si>
  <si>
    <t>Congressional District 1</t>
  </si>
  <si>
    <t>District Totals</t>
  </si>
  <si>
    <t>Butte</t>
  </si>
  <si>
    <t>Colusa</t>
  </si>
  <si>
    <t>Glenn</t>
  </si>
  <si>
    <t>Shasta</t>
  </si>
  <si>
    <t>Siskiyou</t>
  </si>
  <si>
    <t>Sutter</t>
  </si>
  <si>
    <t>Tehama</t>
  </si>
  <si>
    <t>Trinity</t>
  </si>
  <si>
    <t>Yuba</t>
  </si>
  <si>
    <t>Congressional District 2</t>
  </si>
  <si>
    <t>Alpine</t>
  </si>
  <si>
    <t>Amador</t>
  </si>
  <si>
    <t>Calaveras</t>
  </si>
  <si>
    <t>Sacramento</t>
  </si>
  <si>
    <t>Solano</t>
  </si>
  <si>
    <t>Congressional District 3</t>
  </si>
  <si>
    <t>El Dorado</t>
  </si>
  <si>
    <t>Lassen</t>
  </si>
  <si>
    <t>Modoc</t>
  </si>
  <si>
    <t>Nevada</t>
  </si>
  <si>
    <t>Placer</t>
  </si>
  <si>
    <t>Plumas</t>
  </si>
  <si>
    <t>Sierra</t>
  </si>
  <si>
    <t>Congressional District 4</t>
  </si>
  <si>
    <t>Congressional District 5</t>
  </si>
  <si>
    <t>Marin</t>
  </si>
  <si>
    <t>Congressional District 6</t>
  </si>
  <si>
    <t>Contra Costa</t>
  </si>
  <si>
    <t>Congressional District 7</t>
  </si>
  <si>
    <t>San Francisco</t>
  </si>
  <si>
    <t>Congressional District 8</t>
  </si>
  <si>
    <t>Alameda</t>
  </si>
  <si>
    <t>Congressional District 9</t>
  </si>
  <si>
    <t>Congressional District 10</t>
  </si>
  <si>
    <t>San Joaquin</t>
  </si>
  <si>
    <t>Santa Clara</t>
  </si>
  <si>
    <t>Congressional District 11</t>
  </si>
  <si>
    <t>San Mateo</t>
  </si>
  <si>
    <t>Congressional District 12</t>
  </si>
  <si>
    <t>Congressional District 13</t>
  </si>
  <si>
    <t>Santa Cruz</t>
  </si>
  <si>
    <t>Congressional District 14</t>
  </si>
  <si>
    <t>Congressional District 15</t>
  </si>
  <si>
    <t>Congressional District 16</t>
  </si>
  <si>
    <t>Monterey</t>
  </si>
  <si>
    <t>San Benito</t>
  </si>
  <si>
    <t>Congressional District 17</t>
  </si>
  <si>
    <t>Fresno</t>
  </si>
  <si>
    <t>Madera</t>
  </si>
  <si>
    <t>Merced</t>
  </si>
  <si>
    <t>Stanislaus</t>
  </si>
  <si>
    <t>Congressional District 18</t>
  </si>
  <si>
    <t>Mariposa</t>
  </si>
  <si>
    <t>Tuolumne</t>
  </si>
  <si>
    <t>Congressional District 19</t>
  </si>
  <si>
    <t>Kern</t>
  </si>
  <si>
    <t>Kings</t>
  </si>
  <si>
    <t>Congressional District 20</t>
  </si>
  <si>
    <t>Tulare</t>
  </si>
  <si>
    <t>Congressional District 21</t>
  </si>
  <si>
    <t>Los Angeles</t>
  </si>
  <si>
    <t>San Luis Obispo</t>
  </si>
  <si>
    <t>Congressional District 22</t>
  </si>
  <si>
    <t>Santa Barbara</t>
  </si>
  <si>
    <t>Ventura</t>
  </si>
  <si>
    <t>Congressional District 23</t>
  </si>
  <si>
    <t>Congressional District 24</t>
  </si>
  <si>
    <t>Inyo</t>
  </si>
  <si>
    <t>Mono</t>
  </si>
  <si>
    <t>San Bernardino</t>
  </si>
  <si>
    <t>Congressional District 25</t>
  </si>
  <si>
    <t>Congressional District 26</t>
  </si>
  <si>
    <t>Congressional District 27</t>
  </si>
  <si>
    <t>Congressional District 28</t>
  </si>
  <si>
    <t>Congressional District 29</t>
  </si>
  <si>
    <t>Congressional District 30</t>
  </si>
  <si>
    <t>Congressional District 31</t>
  </si>
  <si>
    <t>Congressional District 32</t>
  </si>
  <si>
    <t>Congressional District 33</t>
  </si>
  <si>
    <t>Congressional District 34</t>
  </si>
  <si>
    <t>Congressional District 35</t>
  </si>
  <si>
    <t>Congressional District 36</t>
  </si>
  <si>
    <t>Congressional District 37</t>
  </si>
  <si>
    <t>Congressional District 38</t>
  </si>
  <si>
    <t>Congressional District 39</t>
  </si>
  <si>
    <t>Orange</t>
  </si>
  <si>
    <t>Congressional District 40</t>
  </si>
  <si>
    <t>Riverside</t>
  </si>
  <si>
    <t>Congressional District 41</t>
  </si>
  <si>
    <t>Congressional District 42</t>
  </si>
  <si>
    <t>Congressional District 43</t>
  </si>
  <si>
    <t>Congressional District 44</t>
  </si>
  <si>
    <t>Congressional District 45</t>
  </si>
  <si>
    <t>Congressional District 46</t>
  </si>
  <si>
    <t>Congressional District 47</t>
  </si>
  <si>
    <t>Congressional District 48</t>
  </si>
  <si>
    <t>San Diego</t>
  </si>
  <si>
    <t>Congressional District 49</t>
  </si>
  <si>
    <t>Congressional District 50</t>
  </si>
  <si>
    <t>Imperial</t>
  </si>
  <si>
    <t>Congressional District 51</t>
  </si>
  <si>
    <t>Congressional District 52</t>
  </si>
  <si>
    <t>Congressional District 53</t>
  </si>
  <si>
    <t>Percent, Total</t>
  </si>
  <si>
    <t>AI</t>
  </si>
  <si>
    <t>PF</t>
  </si>
  <si>
    <t>Iris Adam</t>
  </si>
  <si>
    <t xml:space="preserve">Brooke Adams </t>
  </si>
  <si>
    <t>Alex-St. James</t>
  </si>
  <si>
    <t xml:space="preserve">Douglas Anderson </t>
  </si>
  <si>
    <t>Angelyne</t>
  </si>
  <si>
    <t>Mohammad Arif</t>
  </si>
  <si>
    <t xml:space="preserve">Badi Badiozamani </t>
  </si>
  <si>
    <t xml:space="preserve">Vik S. Bajwa </t>
  </si>
  <si>
    <t>John W. Beard</t>
  </si>
  <si>
    <t>Ed Beyer</t>
  </si>
  <si>
    <t xml:space="preserve">Vip Bhola </t>
  </si>
  <si>
    <t>Cheryl Bly-Chester</t>
  </si>
  <si>
    <t xml:space="preserve">Audie Bock </t>
  </si>
  <si>
    <t xml:space="preserve">Joel Britton </t>
  </si>
  <si>
    <t xml:space="preserve">Art Brown </t>
  </si>
  <si>
    <t xml:space="preserve">John Christopher Burton </t>
  </si>
  <si>
    <t>Cruz M. Bustamante</t>
  </si>
  <si>
    <t xml:space="preserve">Peter Miguel Camejo </t>
  </si>
  <si>
    <t xml:space="preserve">Todd Carson </t>
  </si>
  <si>
    <t>William "Bill" S. Chambers</t>
  </si>
  <si>
    <t xml:space="preserve">Michael Cheli </t>
  </si>
  <si>
    <t xml:space="preserve">D. (Logan Darrow) Clements </t>
  </si>
  <si>
    <t xml:space="preserve">Gary Coleman </t>
  </si>
  <si>
    <t>Mary
"Mary Carey" Cook</t>
  </si>
  <si>
    <t>Robert Cullenbine</t>
  </si>
  <si>
    <t xml:space="preserve">Scott Davis </t>
  </si>
  <si>
    <t>Robert "Butch" Dole</t>
  </si>
  <si>
    <t xml:space="preserve">Bob Lynn Edwards </t>
  </si>
  <si>
    <t xml:space="preserve">Warren Farrell </t>
  </si>
  <si>
    <t>Dan Feinstein</t>
  </si>
  <si>
    <t>Larry Flynt</t>
  </si>
  <si>
    <t>Lorraine (Abner Zurd) Fontanes</t>
  </si>
  <si>
    <t>Gene Forte</t>
  </si>
  <si>
    <t>Diana Foss</t>
  </si>
  <si>
    <t xml:space="preserve">Ronald J. Friedman </t>
  </si>
  <si>
    <t xml:space="preserve">Leo Gallagher </t>
  </si>
  <si>
    <t>Gerold Lee Gorman</t>
  </si>
  <si>
    <t>Rich Gosse</t>
  </si>
  <si>
    <t>James H. Green</t>
  </si>
  <si>
    <t xml:space="preserve">Jack Loyd Grisham </t>
  </si>
  <si>
    <t xml:space="preserve">Garrett Gruener </t>
  </si>
  <si>
    <t xml:space="preserve">Joe Guzzardi </t>
  </si>
  <si>
    <t xml:space="preserve">Ivan A. Hall </t>
  </si>
  <si>
    <t xml:space="preserve">Ken Hamidi </t>
  </si>
  <si>
    <t xml:space="preserve">Sara Ann Hanlon </t>
  </si>
  <si>
    <t xml:space="preserve">C. Stephen Henderson </t>
  </si>
  <si>
    <t>Ralph A. Hernandez</t>
  </si>
  <si>
    <t>John J. "Jack" Hickey</t>
  </si>
  <si>
    <t>Jim Hoffmann</t>
  </si>
  <si>
    <t xml:space="preserve">Arianna Huffington </t>
  </si>
  <si>
    <t>S. Issa</t>
  </si>
  <si>
    <t>Michael Jackson</t>
  </si>
  <si>
    <t xml:space="preserve">Trek Thunder Kelly </t>
  </si>
  <si>
    <t xml:space="preserve">Edward "Ed" Kennedy </t>
  </si>
  <si>
    <t xml:space="preserve">D.E. Kessinger </t>
  </si>
  <si>
    <t xml:space="preserve">Kelly P. Kimball </t>
  </si>
  <si>
    <t>Stephen L. Knapp</t>
  </si>
  <si>
    <t>Eric Korevaar</t>
  </si>
  <si>
    <t xml:space="preserve">Jerry Kunzman </t>
  </si>
  <si>
    <t xml:space="preserve">Dick Lane </t>
  </si>
  <si>
    <t xml:space="preserve">Gary Leonard </t>
  </si>
  <si>
    <t xml:space="preserve">Todd Richard Lewis </t>
  </si>
  <si>
    <t xml:space="preserve">Calvin Y. Louie </t>
  </si>
  <si>
    <t xml:space="preserve">Frank A. Macaluso, Jr. </t>
  </si>
  <si>
    <t xml:space="preserve">Paul "Chip" Mailander </t>
  </si>
  <si>
    <t xml:space="preserve">Robert C. Mannheim </t>
  </si>
  <si>
    <t xml:space="preserve">Bruce Margolin </t>
  </si>
  <si>
    <t>Paul Mariano</t>
  </si>
  <si>
    <t xml:space="preserve">Gino Martorana </t>
  </si>
  <si>
    <t xml:space="preserve">Mike P. McCarthy </t>
  </si>
  <si>
    <t xml:space="preserve">Bob McClain </t>
  </si>
  <si>
    <t>Tom McClintock</t>
  </si>
  <si>
    <t xml:space="preserve">Dennis Duggan McMahon </t>
  </si>
  <si>
    <t xml:space="preserve">Mike McNeilly </t>
  </si>
  <si>
    <t xml:space="preserve">Scott A. Mednick </t>
  </si>
  <si>
    <t xml:space="preserve">Carl A. Mehr </t>
  </si>
  <si>
    <t xml:space="preserve">Jonathan Miller </t>
  </si>
  <si>
    <t xml:space="preserve">Darryl L. Mobley </t>
  </si>
  <si>
    <t xml:space="preserve">Jeffrey L. Mock </t>
  </si>
  <si>
    <t xml:space="preserve">John "Jack" Mortensen </t>
  </si>
  <si>
    <t xml:space="preserve">Dorene Musilli </t>
  </si>
  <si>
    <t>Paul Nave</t>
  </si>
  <si>
    <t xml:space="preserve">Robert C. Newman II </t>
  </si>
  <si>
    <t xml:space="preserve">Leonard Padilla </t>
  </si>
  <si>
    <t xml:space="preserve">Ronald Jason Palmieri </t>
  </si>
  <si>
    <t xml:space="preserve">Gregory J. Pawlik </t>
  </si>
  <si>
    <t xml:space="preserve">Heather Peters </t>
  </si>
  <si>
    <t xml:space="preserve">Charles "Chuck" Pineda Jr. </t>
  </si>
  <si>
    <t xml:space="preserve">Bill Prady </t>
  </si>
  <si>
    <t xml:space="preserve">Darin Price </t>
  </si>
  <si>
    <t>Bryan Quinn</t>
  </si>
  <si>
    <t xml:space="preserve">Jeff Rainforth </t>
  </si>
  <si>
    <t xml:space="preserve">Daniel C. "Danny" Ramirez </t>
  </si>
  <si>
    <t>Christopher Ranken</t>
  </si>
  <si>
    <t xml:space="preserve">Reva Renee Renz </t>
  </si>
  <si>
    <t xml:space="preserve">Daniel W. Richards </t>
  </si>
  <si>
    <t xml:space="preserve">Kevin Richter </t>
  </si>
  <si>
    <t>Kurt E. "Tachikaze" Rightmyer</t>
  </si>
  <si>
    <t xml:space="preserve">David Laughing Horse Robinson </t>
  </si>
  <si>
    <t xml:space="preserve">Ned Roscoe </t>
  </si>
  <si>
    <t>Sharon Rushford</t>
  </si>
  <si>
    <t>Georgy Russell</t>
  </si>
  <si>
    <t xml:space="preserve">Jamie Rosemary Safford </t>
  </si>
  <si>
    <t>David Ronald Sams</t>
  </si>
  <si>
    <t xml:space="preserve">Darrin H. Scheidle </t>
  </si>
  <si>
    <t xml:space="preserve">Mike Schmier </t>
  </si>
  <si>
    <t xml:space="preserve">George B. Schwartzman </t>
  </si>
  <si>
    <t xml:space="preserve">Arnold Schwarzenegger </t>
  </si>
  <si>
    <t>Richard J. Simmons</t>
  </si>
  <si>
    <t xml:space="preserve">Bill Simon </t>
  </si>
  <si>
    <t>B.E. Smith</t>
  </si>
  <si>
    <t>Randall D. Sprague</t>
  </si>
  <si>
    <t>Christopher Sproul</t>
  </si>
  <si>
    <t xml:space="preserve">Lawrence Steven Strauss </t>
  </si>
  <si>
    <t xml:space="preserve">Tim Sylvester </t>
  </si>
  <si>
    <t xml:space="preserve">A. Lavar Taylor </t>
  </si>
  <si>
    <t>Diane Beall Templin</t>
  </si>
  <si>
    <t xml:space="preserve">Patricia G. Tilley </t>
  </si>
  <si>
    <t>Brian Tracy</t>
  </si>
  <si>
    <t xml:space="preserve">William Tsangares </t>
  </si>
  <si>
    <t xml:space="preserve">Peter V. Ueberroth </t>
  </si>
  <si>
    <t xml:space="preserve">Marc Valdez </t>
  </si>
  <si>
    <t xml:space="preserve">James M. Vandeventer, Jr. </t>
  </si>
  <si>
    <t xml:space="preserve">Paul W. Vann </t>
  </si>
  <si>
    <t xml:space="preserve">Bill Vaughn </t>
  </si>
  <si>
    <t xml:space="preserve">Van Vo </t>
  </si>
  <si>
    <t xml:space="preserve">Chuck Walker </t>
  </si>
  <si>
    <t xml:space="preserve">Maurice Walker </t>
  </si>
  <si>
    <t xml:space="preserve">Nathan Whitecloud Walton </t>
  </si>
  <si>
    <t xml:space="preserve">Daniel Watts </t>
  </si>
  <si>
    <t xml:space="preserve">C.T. Weber </t>
  </si>
  <si>
    <t xml:space="preserve">Jim Weir </t>
  </si>
  <si>
    <t xml:space="preserve">Lingel H. Winters </t>
  </si>
  <si>
    <t xml:space="preserve">Michael J. Wozniak </t>
  </si>
  <si>
    <t xml:space="preserve">Jon W.  Zellhoefer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</si>
</sst>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6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sz val="9.85"/>
      <color indexed="8"/>
      <name val="Times New Roman"/>
      <family val="0"/>
    </font>
    <font>
      <sz val="8.05"/>
      <color indexed="8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 applyNumberForma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right" wrapText="1"/>
      <protection/>
    </xf>
    <xf numFmtId="0" fontId="4" fillId="0" borderId="1" xfId="0" applyFont="1" applyBorder="1" applyAlignment="1">
      <alignment horizontal="right" vertical="center" wrapText="1"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4" fillId="0" borderId="0" xfId="0" applyFont="1" applyAlignment="1">
      <alignment vertical="center"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vertical="center" wrapText="1"/>
    </xf>
    <xf numFmtId="3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164" fontId="4" fillId="0" borderId="0" xfId="0" applyNumberFormat="1" applyFont="1" applyFill="1" applyBorder="1" applyAlignment="1" applyProtection="1">
      <alignment/>
      <protection/>
    </xf>
    <xf numFmtId="164" fontId="5" fillId="0" borderId="0" xfId="0" applyNumberFormat="1" applyFont="1" applyFill="1" applyBorder="1" applyAlignment="1" applyProtection="1">
      <alignment wrapText="1"/>
      <protection/>
    </xf>
    <xf numFmtId="164" fontId="4" fillId="0" borderId="0" xfId="0" applyNumberFormat="1" applyFont="1" applyAlignment="1">
      <alignment vertical="center"/>
    </xf>
    <xf numFmtId="0" fontId="5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horizontal="right" textRotation="90" wrapText="1"/>
      <protection/>
    </xf>
    <xf numFmtId="0" fontId="4" fillId="0" borderId="0" xfId="0" applyFont="1" applyAlignment="1">
      <alignment horizontal="right" textRotation="90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G335"/>
  <sheetViews>
    <sheetView tabSelected="1" zoomScale="75" zoomScaleNormal="75" workbookViewId="0" topLeftCell="A1">
      <pane xSplit="17" ySplit="17" topLeftCell="DM146" activePane="bottomRight" state="frozen"/>
      <selection pane="topLeft" activeCell="A1" sqref="A1"/>
      <selection pane="topRight" activeCell="R1" sqref="R1"/>
      <selection pane="bottomLeft" activeCell="A18" sqref="A18"/>
      <selection pane="bottomRight" activeCell="DM169" sqref="DM169"/>
    </sheetView>
  </sheetViews>
  <sheetFormatPr defaultColWidth="9.140625" defaultRowHeight="12.75"/>
  <cols>
    <col min="1" max="1" width="2.7109375" style="6" customWidth="1"/>
    <col min="2" max="2" width="17.57421875" style="4" customWidth="1"/>
    <col min="3" max="4" width="4.8515625" style="6" bestFit="1" customWidth="1"/>
    <col min="5" max="6" width="5.140625" style="6" bestFit="1" customWidth="1"/>
    <col min="7" max="9" width="4.8515625" style="6" bestFit="1" customWidth="1"/>
    <col min="10" max="10" width="5.421875" style="6" bestFit="1" customWidth="1"/>
    <col min="11" max="14" width="5.140625" style="6" bestFit="1" customWidth="1"/>
    <col min="15" max="15" width="5.421875" style="6" bestFit="1" customWidth="1"/>
    <col min="16" max="16" width="4.8515625" style="6" bestFit="1" customWidth="1"/>
    <col min="17" max="17" width="5.421875" style="6" bestFit="1" customWidth="1"/>
    <col min="18" max="18" width="6.00390625" style="6" bestFit="1" customWidth="1"/>
    <col min="19" max="19" width="7.00390625" style="6" bestFit="1" customWidth="1"/>
    <col min="20" max="20" width="6.00390625" style="6" bestFit="1" customWidth="1"/>
    <col min="21" max="21" width="5.140625" style="6" bestFit="1" customWidth="1"/>
    <col min="22" max="22" width="6.00390625" style="6" bestFit="1" customWidth="1"/>
    <col min="23" max="23" width="4.8515625" style="6" bestFit="1" customWidth="1"/>
    <col min="24" max="24" width="6.00390625" style="6" bestFit="1" customWidth="1"/>
    <col min="25" max="25" width="5.140625" style="6" bestFit="1" customWidth="1"/>
    <col min="26" max="26" width="8.57421875" style="6" bestFit="1" customWidth="1"/>
    <col min="27" max="27" width="5.421875" style="6" bestFit="1" customWidth="1"/>
    <col min="28" max="28" width="4.8515625" style="6" bestFit="1" customWidth="1"/>
    <col min="29" max="29" width="6.00390625" style="6" bestFit="1" customWidth="1"/>
    <col min="30" max="33" width="5.421875" style="6" bestFit="1" customWidth="1"/>
    <col min="34" max="34" width="6.00390625" style="6" bestFit="1" customWidth="1"/>
    <col min="35" max="35" width="5.140625" style="6" bestFit="1" customWidth="1"/>
    <col min="36" max="36" width="5.421875" style="6" bestFit="1" customWidth="1"/>
    <col min="37" max="37" width="6.00390625" style="6" bestFit="1" customWidth="1"/>
    <col min="38" max="38" width="4.8515625" style="6" bestFit="1" customWidth="1"/>
    <col min="39" max="39" width="6.00390625" style="6" bestFit="1" customWidth="1"/>
    <col min="40" max="40" width="5.140625" style="6" bestFit="1" customWidth="1"/>
    <col min="41" max="41" width="5.421875" style="6" bestFit="1" customWidth="1"/>
    <col min="42" max="42" width="4.8515625" style="6" bestFit="1" customWidth="1"/>
    <col min="43" max="44" width="5.421875" style="6" bestFit="1" customWidth="1"/>
    <col min="45" max="45" width="5.28125" style="6" bestFit="1" customWidth="1"/>
    <col min="46" max="47" width="4.8515625" style="6" bestFit="1" customWidth="1"/>
    <col min="48" max="50" width="6.00390625" style="6" bestFit="1" customWidth="1"/>
    <col min="51" max="51" width="5.140625" style="6" bestFit="1" customWidth="1"/>
    <col min="52" max="52" width="5.421875" style="6" bestFit="1" customWidth="1"/>
    <col min="53" max="54" width="5.140625" style="6" bestFit="1" customWidth="1"/>
    <col min="55" max="55" width="4.8515625" style="6" bestFit="1" customWidth="1"/>
    <col min="56" max="56" width="6.00390625" style="6" bestFit="1" customWidth="1"/>
    <col min="57" max="58" width="5.421875" style="6" bestFit="1" customWidth="1"/>
    <col min="59" max="59" width="5.140625" style="6" bestFit="1" customWidth="1"/>
    <col min="60" max="60" width="5.421875" style="6" bestFit="1" customWidth="1"/>
    <col min="61" max="61" width="4.8515625" style="6" bestFit="1" customWidth="1"/>
    <col min="62" max="63" width="5.421875" style="6" bestFit="1" customWidth="1"/>
    <col min="64" max="64" width="6.00390625" style="6" bestFit="1" customWidth="1"/>
    <col min="65" max="65" width="5.421875" style="6" bestFit="1" customWidth="1"/>
    <col min="66" max="68" width="6.00390625" style="6" bestFit="1" customWidth="1"/>
    <col min="69" max="70" width="5.421875" style="6" bestFit="1" customWidth="1"/>
    <col min="71" max="71" width="5.140625" style="6" bestFit="1" customWidth="1"/>
    <col min="72" max="73" width="4.8515625" style="6" bestFit="1" customWidth="1"/>
    <col min="74" max="74" width="6.421875" style="6" bestFit="1" customWidth="1"/>
    <col min="75" max="75" width="6.00390625" style="6" bestFit="1" customWidth="1"/>
    <col min="76" max="76" width="5.140625" style="6" bestFit="1" customWidth="1"/>
    <col min="77" max="77" width="5.421875" style="6" bestFit="1" customWidth="1"/>
    <col min="78" max="78" width="5.140625" style="6" bestFit="1" customWidth="1"/>
    <col min="79" max="79" width="5.421875" style="6" bestFit="1" customWidth="1"/>
    <col min="80" max="80" width="4.8515625" style="6" bestFit="1" customWidth="1"/>
    <col min="81" max="81" width="5.140625" style="6" bestFit="1" customWidth="1"/>
    <col min="82" max="82" width="6.00390625" style="6" bestFit="1" customWidth="1"/>
    <col min="83" max="83" width="5.140625" style="6" bestFit="1" customWidth="1"/>
    <col min="84" max="84" width="5.421875" style="6" bestFit="1" customWidth="1"/>
    <col min="85" max="85" width="6.00390625" style="6" bestFit="1" customWidth="1"/>
    <col min="86" max="86" width="4.8515625" style="6" bestFit="1" customWidth="1"/>
    <col min="87" max="87" width="6.00390625" style="6" bestFit="1" customWidth="1"/>
    <col min="88" max="89" width="5.140625" style="6" bestFit="1" customWidth="1"/>
    <col min="90" max="90" width="6.00390625" style="6" bestFit="1" customWidth="1"/>
    <col min="91" max="91" width="5.421875" style="6" bestFit="1" customWidth="1"/>
    <col min="92" max="92" width="4.8515625" style="6" bestFit="1" customWidth="1"/>
    <col min="93" max="93" width="5.140625" style="6" bestFit="1" customWidth="1"/>
    <col min="94" max="94" width="4.8515625" style="6" bestFit="1" customWidth="1"/>
    <col min="95" max="96" width="6.00390625" style="6" bestFit="1" customWidth="1"/>
    <col min="97" max="99" width="5.140625" style="6" bestFit="1" customWidth="1"/>
    <col min="100" max="101" width="6.00390625" style="6" bestFit="1" customWidth="1"/>
    <col min="102" max="103" width="4.8515625" style="6" bestFit="1" customWidth="1"/>
    <col min="104" max="104" width="5.421875" style="6" bestFit="1" customWidth="1"/>
    <col min="105" max="106" width="6.00390625" style="6" bestFit="1" customWidth="1"/>
    <col min="107" max="108" width="5.421875" style="6" bestFit="1" customWidth="1"/>
    <col min="109" max="109" width="6.00390625" style="6" bestFit="1" customWidth="1"/>
    <col min="110" max="110" width="7.00390625" style="6" bestFit="1" customWidth="1"/>
    <col min="111" max="111" width="6.00390625" style="6" bestFit="1" customWidth="1"/>
    <col min="112" max="112" width="5.140625" style="6" bestFit="1" customWidth="1"/>
    <col min="113" max="113" width="4.8515625" style="6" bestFit="1" customWidth="1"/>
    <col min="114" max="114" width="5.140625" style="6" bestFit="1" customWidth="1"/>
    <col min="115" max="115" width="5.421875" style="6" bestFit="1" customWidth="1"/>
    <col min="116" max="116" width="6.00390625" style="6" bestFit="1" customWidth="1"/>
    <col min="117" max="118" width="5.421875" style="6" bestFit="1" customWidth="1"/>
    <col min="119" max="119" width="6.00390625" style="6" bestFit="1" customWidth="1"/>
    <col min="120" max="121" width="4.8515625" style="6" bestFit="1" customWidth="1"/>
    <col min="122" max="123" width="5.140625" style="6" bestFit="1" customWidth="1"/>
    <col min="124" max="124" width="5.421875" style="6" bestFit="1" customWidth="1"/>
    <col min="125" max="125" width="6.00390625" style="6" bestFit="1" customWidth="1"/>
    <col min="126" max="126" width="5.140625" style="6" bestFit="1" customWidth="1"/>
    <col min="127" max="127" width="5.421875" style="6" bestFit="1" customWidth="1"/>
    <col min="128" max="129" width="5.140625" style="6" bestFit="1" customWidth="1"/>
    <col min="130" max="130" width="5.28125" style="6" bestFit="1" customWidth="1"/>
    <col min="131" max="131" width="6.00390625" style="6" bestFit="1" customWidth="1"/>
    <col min="132" max="132" width="5.28125" style="6" bestFit="1" customWidth="1"/>
    <col min="133" max="133" width="4.8515625" style="6" bestFit="1" customWidth="1"/>
    <col min="134" max="136" width="5.421875" style="6" bestFit="1" customWidth="1"/>
    <col min="137" max="137" width="5.140625" style="6" bestFit="1" customWidth="1"/>
    <col min="138" max="16384" width="7.7109375" style="6" customWidth="1"/>
  </cols>
  <sheetData>
    <row r="1" spans="3:137" s="14" customFormat="1" ht="87">
      <c r="C1" s="15" t="s">
        <v>121</v>
      </c>
      <c r="D1" s="15" t="s">
        <v>122</v>
      </c>
      <c r="E1" s="15" t="s">
        <v>123</v>
      </c>
      <c r="F1" s="15" t="s">
        <v>124</v>
      </c>
      <c r="G1" s="15" t="s">
        <v>125</v>
      </c>
      <c r="H1" s="15" t="s">
        <v>126</v>
      </c>
      <c r="I1" s="15" t="s">
        <v>127</v>
      </c>
      <c r="J1" s="15" t="s">
        <v>128</v>
      </c>
      <c r="K1" s="15" t="s">
        <v>129</v>
      </c>
      <c r="L1" s="15" t="s">
        <v>130</v>
      </c>
      <c r="M1" s="15" t="s">
        <v>131</v>
      </c>
      <c r="N1" s="15" t="s">
        <v>132</v>
      </c>
      <c r="O1" s="15" t="s">
        <v>133</v>
      </c>
      <c r="P1" s="15" t="s">
        <v>134</v>
      </c>
      <c r="Q1" s="15" t="s">
        <v>135</v>
      </c>
      <c r="R1" s="15" t="s">
        <v>136</v>
      </c>
      <c r="S1" s="15" t="s">
        <v>137</v>
      </c>
      <c r="T1" s="15" t="s">
        <v>138</v>
      </c>
      <c r="U1" s="15" t="s">
        <v>139</v>
      </c>
      <c r="V1" s="15" t="s">
        <v>140</v>
      </c>
      <c r="W1" s="15" t="s">
        <v>141</v>
      </c>
      <c r="X1" s="15" t="s">
        <v>142</v>
      </c>
      <c r="Y1" s="15" t="s">
        <v>143</v>
      </c>
      <c r="Z1" s="15" t="s">
        <v>144</v>
      </c>
      <c r="AA1" s="15" t="s">
        <v>145</v>
      </c>
      <c r="AB1" s="15" t="s">
        <v>146</v>
      </c>
      <c r="AC1" s="15" t="s">
        <v>147</v>
      </c>
      <c r="AD1" s="15" t="s">
        <v>148</v>
      </c>
      <c r="AE1" s="15" t="s">
        <v>149</v>
      </c>
      <c r="AF1" s="15" t="s">
        <v>150</v>
      </c>
      <c r="AG1" s="15" t="s">
        <v>151</v>
      </c>
      <c r="AH1" s="15" t="s">
        <v>152</v>
      </c>
      <c r="AI1" s="15" t="s">
        <v>153</v>
      </c>
      <c r="AJ1" s="15" t="s">
        <v>154</v>
      </c>
      <c r="AK1" s="15" t="s">
        <v>155</v>
      </c>
      <c r="AL1" s="15" t="s">
        <v>156</v>
      </c>
      <c r="AM1" s="15" t="s">
        <v>157</v>
      </c>
      <c r="AN1" s="15" t="s">
        <v>158</v>
      </c>
      <c r="AO1" s="15" t="s">
        <v>159</v>
      </c>
      <c r="AP1" s="15" t="s">
        <v>160</v>
      </c>
      <c r="AQ1" s="15" t="s">
        <v>161</v>
      </c>
      <c r="AR1" s="15" t="s">
        <v>162</v>
      </c>
      <c r="AS1" s="15" t="s">
        <v>163</v>
      </c>
      <c r="AT1" s="15" t="s">
        <v>164</v>
      </c>
      <c r="AU1" s="15" t="s">
        <v>165</v>
      </c>
      <c r="AV1" s="15" t="s">
        <v>166</v>
      </c>
      <c r="AW1" s="15" t="s">
        <v>167</v>
      </c>
      <c r="AX1" s="15" t="s">
        <v>168</v>
      </c>
      <c r="AY1" s="15" t="s">
        <v>169</v>
      </c>
      <c r="AZ1" s="15" t="s">
        <v>170</v>
      </c>
      <c r="BA1" s="15" t="s">
        <v>171</v>
      </c>
      <c r="BB1" s="15" t="s">
        <v>172</v>
      </c>
      <c r="BC1" s="15" t="s">
        <v>173</v>
      </c>
      <c r="BD1" s="15" t="s">
        <v>174</v>
      </c>
      <c r="BE1" s="15" t="s">
        <v>175</v>
      </c>
      <c r="BF1" s="15" t="s">
        <v>176</v>
      </c>
      <c r="BG1" s="15" t="s">
        <v>177</v>
      </c>
      <c r="BH1" s="15" t="s">
        <v>178</v>
      </c>
      <c r="BI1" s="15" t="s">
        <v>179</v>
      </c>
      <c r="BJ1" s="15" t="s">
        <v>180</v>
      </c>
      <c r="BK1" s="15" t="s">
        <v>181</v>
      </c>
      <c r="BL1" s="15" t="s">
        <v>182</v>
      </c>
      <c r="BM1" s="15" t="s">
        <v>183</v>
      </c>
      <c r="BN1" s="15" t="s">
        <v>184</v>
      </c>
      <c r="BO1" s="15" t="s">
        <v>185</v>
      </c>
      <c r="BP1" s="15" t="s">
        <v>186</v>
      </c>
      <c r="BQ1" s="15" t="s">
        <v>187</v>
      </c>
      <c r="BR1" s="15" t="s">
        <v>188</v>
      </c>
      <c r="BS1" s="15" t="s">
        <v>189</v>
      </c>
      <c r="BT1" s="15" t="s">
        <v>190</v>
      </c>
      <c r="BU1" s="15" t="s">
        <v>191</v>
      </c>
      <c r="BV1" s="15" t="s">
        <v>192</v>
      </c>
      <c r="BW1" s="15" t="s">
        <v>193</v>
      </c>
      <c r="BX1" s="15" t="s">
        <v>194</v>
      </c>
      <c r="BY1" s="15" t="s">
        <v>195</v>
      </c>
      <c r="BZ1" s="15" t="s">
        <v>196</v>
      </c>
      <c r="CA1" s="15" t="s">
        <v>197</v>
      </c>
      <c r="CB1" s="15" t="s">
        <v>198</v>
      </c>
      <c r="CC1" s="15" t="s">
        <v>199</v>
      </c>
      <c r="CD1" s="15" t="s">
        <v>200</v>
      </c>
      <c r="CE1" s="15" t="s">
        <v>201</v>
      </c>
      <c r="CF1" s="15" t="s">
        <v>202</v>
      </c>
      <c r="CG1" s="15" t="s">
        <v>203</v>
      </c>
      <c r="CH1" s="15" t="s">
        <v>204</v>
      </c>
      <c r="CI1" s="15" t="s">
        <v>205</v>
      </c>
      <c r="CJ1" s="15" t="s">
        <v>206</v>
      </c>
      <c r="CK1" s="15" t="s">
        <v>207</v>
      </c>
      <c r="CL1" s="15" t="s">
        <v>208</v>
      </c>
      <c r="CM1" s="15" t="s">
        <v>209</v>
      </c>
      <c r="CN1" s="15" t="s">
        <v>210</v>
      </c>
      <c r="CO1" s="15" t="s">
        <v>211</v>
      </c>
      <c r="CP1" s="15" t="s">
        <v>212</v>
      </c>
      <c r="CQ1" s="15" t="s">
        <v>213</v>
      </c>
      <c r="CR1" s="15" t="s">
        <v>214</v>
      </c>
      <c r="CS1" s="15" t="s">
        <v>215</v>
      </c>
      <c r="CT1" s="15" t="s">
        <v>216</v>
      </c>
      <c r="CU1" s="15" t="s">
        <v>217</v>
      </c>
      <c r="CV1" s="15" t="s">
        <v>218</v>
      </c>
      <c r="CW1" s="15" t="s">
        <v>219</v>
      </c>
      <c r="CX1" s="15" t="s">
        <v>220</v>
      </c>
      <c r="CY1" s="15" t="s">
        <v>221</v>
      </c>
      <c r="CZ1" s="15" t="s">
        <v>222</v>
      </c>
      <c r="DA1" s="15" t="s">
        <v>223</v>
      </c>
      <c r="DB1" s="15" t="s">
        <v>224</v>
      </c>
      <c r="DC1" s="15" t="s">
        <v>225</v>
      </c>
      <c r="DD1" s="15" t="s">
        <v>226</v>
      </c>
      <c r="DE1" s="15" t="s">
        <v>227</v>
      </c>
      <c r="DF1" s="15" t="s">
        <v>228</v>
      </c>
      <c r="DG1" s="15" t="s">
        <v>229</v>
      </c>
      <c r="DH1" s="15" t="s">
        <v>230</v>
      </c>
      <c r="DI1" s="15" t="s">
        <v>231</v>
      </c>
      <c r="DJ1" s="15" t="s">
        <v>232</v>
      </c>
      <c r="DK1" s="15" t="s">
        <v>233</v>
      </c>
      <c r="DL1" s="15" t="s">
        <v>234</v>
      </c>
      <c r="DM1" s="15" t="s">
        <v>235</v>
      </c>
      <c r="DN1" s="15" t="s">
        <v>236</v>
      </c>
      <c r="DO1" s="15" t="s">
        <v>237</v>
      </c>
      <c r="DP1" s="15" t="s">
        <v>238</v>
      </c>
      <c r="DQ1" s="15" t="s">
        <v>239</v>
      </c>
      <c r="DR1" s="15" t="s">
        <v>240</v>
      </c>
      <c r="DS1" s="15" t="s">
        <v>241</v>
      </c>
      <c r="DT1" s="15" t="s">
        <v>242</v>
      </c>
      <c r="DU1" s="15" t="s">
        <v>243</v>
      </c>
      <c r="DV1" s="15" t="s">
        <v>244</v>
      </c>
      <c r="DW1" s="15" t="s">
        <v>245</v>
      </c>
      <c r="DX1" s="15" t="s">
        <v>246</v>
      </c>
      <c r="DY1" s="15" t="s">
        <v>247</v>
      </c>
      <c r="DZ1" s="15" t="s">
        <v>248</v>
      </c>
      <c r="EA1" s="15" t="s">
        <v>249</v>
      </c>
      <c r="EB1" s="15" t="s">
        <v>250</v>
      </c>
      <c r="EC1" s="15" t="s">
        <v>251</v>
      </c>
      <c r="ED1" s="15" t="s">
        <v>252</v>
      </c>
      <c r="EE1" s="15" t="s">
        <v>253</v>
      </c>
      <c r="EF1" s="15" t="s">
        <v>254</v>
      </c>
      <c r="EG1" s="15" t="s">
        <v>255</v>
      </c>
    </row>
    <row r="2" spans="3:137" s="1" customFormat="1" ht="12.75">
      <c r="C2" s="2" t="s">
        <v>0</v>
      </c>
      <c r="D2" s="2" t="s">
        <v>1</v>
      </c>
      <c r="E2" s="2" t="s">
        <v>2</v>
      </c>
      <c r="F2" s="2" t="s">
        <v>2</v>
      </c>
      <c r="G2" s="2" t="s">
        <v>1</v>
      </c>
      <c r="H2" s="2" t="s">
        <v>1</v>
      </c>
      <c r="I2" s="2" t="s">
        <v>1</v>
      </c>
      <c r="J2" s="2" t="s">
        <v>3</v>
      </c>
      <c r="K2" s="2" t="s">
        <v>2</v>
      </c>
      <c r="L2" s="2" t="s">
        <v>2</v>
      </c>
      <c r="M2" s="2" t="s">
        <v>2</v>
      </c>
      <c r="N2" s="2" t="s">
        <v>2</v>
      </c>
      <c r="O2" s="2" t="s">
        <v>3</v>
      </c>
      <c r="P2" s="2" t="s">
        <v>1</v>
      </c>
      <c r="Q2" s="2" t="s">
        <v>3</v>
      </c>
      <c r="R2" s="2" t="s">
        <v>1</v>
      </c>
      <c r="S2" s="2" t="s">
        <v>3</v>
      </c>
      <c r="T2" s="2" t="s">
        <v>4</v>
      </c>
      <c r="U2" s="2" t="s">
        <v>2</v>
      </c>
      <c r="V2" s="2" t="s">
        <v>2</v>
      </c>
      <c r="W2" s="2" t="s">
        <v>1</v>
      </c>
      <c r="X2" s="2" t="s">
        <v>2</v>
      </c>
      <c r="Y2" s="2" t="s">
        <v>1</v>
      </c>
      <c r="Z2" s="2" t="s">
        <v>1</v>
      </c>
      <c r="AA2" s="2" t="s">
        <v>3</v>
      </c>
      <c r="AB2" s="2" t="s">
        <v>1</v>
      </c>
      <c r="AC2" s="2" t="s">
        <v>2</v>
      </c>
      <c r="AD2" s="2" t="s">
        <v>3</v>
      </c>
      <c r="AE2" s="2" t="s">
        <v>3</v>
      </c>
      <c r="AF2" s="2" t="s">
        <v>3</v>
      </c>
      <c r="AG2" s="2" t="s">
        <v>3</v>
      </c>
      <c r="AH2" s="2" t="s">
        <v>3</v>
      </c>
      <c r="AI2" s="2" t="s">
        <v>2</v>
      </c>
      <c r="AJ2" s="2" t="s">
        <v>3</v>
      </c>
      <c r="AK2" s="2" t="s">
        <v>1</v>
      </c>
      <c r="AL2" s="2" t="s">
        <v>1</v>
      </c>
      <c r="AM2" s="2" t="s">
        <v>3</v>
      </c>
      <c r="AN2" s="2" t="s">
        <v>2</v>
      </c>
      <c r="AO2" s="2" t="s">
        <v>3</v>
      </c>
      <c r="AP2" s="2" t="s">
        <v>1</v>
      </c>
      <c r="AQ2" s="2" t="s">
        <v>3</v>
      </c>
      <c r="AR2" s="2" t="s">
        <v>3</v>
      </c>
      <c r="AS2" s="2" t="s">
        <v>4</v>
      </c>
      <c r="AT2" s="2" t="s">
        <v>5</v>
      </c>
      <c r="AU2" s="2" t="s">
        <v>1</v>
      </c>
      <c r="AV2" s="2" t="s">
        <v>1</v>
      </c>
      <c r="AW2" s="2" t="s">
        <v>3</v>
      </c>
      <c r="AX2" s="2" t="s">
        <v>5</v>
      </c>
      <c r="AY2" s="2" t="s">
        <v>2</v>
      </c>
      <c r="AZ2" s="2" t="s">
        <v>1</v>
      </c>
      <c r="BA2" s="2" t="s">
        <v>2</v>
      </c>
      <c r="BB2" s="2" t="s">
        <v>2</v>
      </c>
      <c r="BC2" s="2" t="s">
        <v>1</v>
      </c>
      <c r="BD2" s="2" t="s">
        <v>3</v>
      </c>
      <c r="BE2" s="2" t="s">
        <v>3</v>
      </c>
      <c r="BF2" s="2" t="s">
        <v>3</v>
      </c>
      <c r="BG2" s="2" t="s">
        <v>2</v>
      </c>
      <c r="BH2" s="2" t="s">
        <v>3</v>
      </c>
      <c r="BI2" s="2" t="s">
        <v>1</v>
      </c>
      <c r="BJ2" s="2" t="s">
        <v>3</v>
      </c>
      <c r="BK2" s="2" t="s">
        <v>3</v>
      </c>
      <c r="BL2" s="2" t="s">
        <v>1</v>
      </c>
      <c r="BM2" s="2" t="s">
        <v>3</v>
      </c>
      <c r="BN2" s="2" t="s">
        <v>3</v>
      </c>
      <c r="BO2" s="2" t="s">
        <v>3</v>
      </c>
      <c r="BP2" s="2" t="s">
        <v>3</v>
      </c>
      <c r="BQ2" s="2" t="s">
        <v>3</v>
      </c>
      <c r="BR2" s="2" t="s">
        <v>3</v>
      </c>
      <c r="BS2" s="2" t="s">
        <v>2</v>
      </c>
      <c r="BT2" s="2" t="s">
        <v>1</v>
      </c>
      <c r="BU2" s="2" t="s">
        <v>1</v>
      </c>
      <c r="BV2" s="2" t="s">
        <v>2</v>
      </c>
      <c r="BW2" s="2" t="s">
        <v>2</v>
      </c>
      <c r="BX2" s="2" t="s">
        <v>2</v>
      </c>
      <c r="BY2" s="2" t="s">
        <v>3</v>
      </c>
      <c r="BZ2" s="2" t="s">
        <v>2</v>
      </c>
      <c r="CA2" s="2" t="s">
        <v>3</v>
      </c>
      <c r="CB2" s="2" t="s">
        <v>1</v>
      </c>
      <c r="CC2" s="2" t="s">
        <v>2</v>
      </c>
      <c r="CD2" s="2" t="s">
        <v>3</v>
      </c>
      <c r="CE2" s="2" t="s">
        <v>2</v>
      </c>
      <c r="CF2" s="2" t="s">
        <v>3</v>
      </c>
      <c r="CG2" s="2" t="s">
        <v>2</v>
      </c>
      <c r="CH2" s="2" t="s">
        <v>1</v>
      </c>
      <c r="CI2" s="2" t="s">
        <v>3</v>
      </c>
      <c r="CJ2" s="2" t="s">
        <v>2</v>
      </c>
      <c r="CK2" s="2" t="s">
        <v>2</v>
      </c>
      <c r="CL2" s="2" t="s">
        <v>119</v>
      </c>
      <c r="CM2" s="2" t="s">
        <v>3</v>
      </c>
      <c r="CN2" s="2" t="s">
        <v>0</v>
      </c>
      <c r="CO2" s="2" t="s">
        <v>2</v>
      </c>
      <c r="CP2" s="2" t="s">
        <v>1</v>
      </c>
      <c r="CQ2" s="2" t="s">
        <v>3</v>
      </c>
      <c r="CR2" s="2" t="s">
        <v>3</v>
      </c>
      <c r="CS2" s="2" t="s">
        <v>2</v>
      </c>
      <c r="CT2" s="2" t="s">
        <v>2</v>
      </c>
      <c r="CU2" s="2" t="s">
        <v>2</v>
      </c>
      <c r="CV2" s="2" t="s">
        <v>1</v>
      </c>
      <c r="CW2" s="2" t="s">
        <v>3</v>
      </c>
      <c r="CX2" s="2" t="s">
        <v>5</v>
      </c>
      <c r="CY2" s="2" t="s">
        <v>1</v>
      </c>
      <c r="CZ2" s="2" t="s">
        <v>3</v>
      </c>
      <c r="DA2" s="2" t="s">
        <v>2</v>
      </c>
      <c r="DB2" s="2" t="s">
        <v>2</v>
      </c>
      <c r="DC2" s="2" t="s">
        <v>3</v>
      </c>
      <c r="DD2" s="2" t="s">
        <v>3</v>
      </c>
      <c r="DE2" s="2" t="s">
        <v>1</v>
      </c>
      <c r="DF2" s="2" t="s">
        <v>2</v>
      </c>
      <c r="DG2" s="2" t="s">
        <v>1</v>
      </c>
      <c r="DH2" s="2" t="s">
        <v>2</v>
      </c>
      <c r="DI2" s="2" t="s">
        <v>1</v>
      </c>
      <c r="DJ2" s="2" t="s">
        <v>2</v>
      </c>
      <c r="DK2" s="2" t="s">
        <v>3</v>
      </c>
      <c r="DL2" s="2" t="s">
        <v>3</v>
      </c>
      <c r="DM2" s="2" t="s">
        <v>3</v>
      </c>
      <c r="DN2" s="2" t="s">
        <v>3</v>
      </c>
      <c r="DO2" s="2" t="s">
        <v>119</v>
      </c>
      <c r="DP2" s="2" t="s">
        <v>1</v>
      </c>
      <c r="DQ2" s="2" t="s">
        <v>1</v>
      </c>
      <c r="DR2" s="2" t="s">
        <v>2</v>
      </c>
      <c r="DS2" s="2" t="s">
        <v>2</v>
      </c>
      <c r="DT2" s="2" t="s">
        <v>3</v>
      </c>
      <c r="DU2" s="2" t="s">
        <v>2</v>
      </c>
      <c r="DV2" s="2" t="s">
        <v>2</v>
      </c>
      <c r="DW2" s="2" t="s">
        <v>3</v>
      </c>
      <c r="DX2" s="2" t="s">
        <v>2</v>
      </c>
      <c r="DY2" s="2" t="s">
        <v>2</v>
      </c>
      <c r="DZ2" s="2" t="s">
        <v>4</v>
      </c>
      <c r="EA2" s="2" t="s">
        <v>1</v>
      </c>
      <c r="EB2" s="2" t="s">
        <v>4</v>
      </c>
      <c r="EC2" s="2" t="s">
        <v>120</v>
      </c>
      <c r="ED2" s="2" t="s">
        <v>3</v>
      </c>
      <c r="EE2" s="2" t="s">
        <v>3</v>
      </c>
      <c r="EF2" s="2" t="s">
        <v>3</v>
      </c>
      <c r="EG2" s="2" t="s">
        <v>2</v>
      </c>
    </row>
    <row r="3" spans="1:137" ht="12.75">
      <c r="A3" s="3" t="s">
        <v>13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</row>
    <row r="4" spans="2:137" ht="12.75">
      <c r="B4" s="7" t="s">
        <v>6</v>
      </c>
      <c r="C4" s="8">
        <v>2</v>
      </c>
      <c r="D4" s="8">
        <v>1</v>
      </c>
      <c r="E4" s="8">
        <v>8</v>
      </c>
      <c r="F4" s="8">
        <v>0</v>
      </c>
      <c r="G4" s="8">
        <v>1</v>
      </c>
      <c r="H4" s="8">
        <v>0</v>
      </c>
      <c r="I4" s="8">
        <v>4</v>
      </c>
      <c r="J4" s="8">
        <v>0</v>
      </c>
      <c r="K4" s="8">
        <v>0</v>
      </c>
      <c r="L4" s="8">
        <v>0</v>
      </c>
      <c r="M4" s="8">
        <v>0</v>
      </c>
      <c r="N4" s="8">
        <v>4</v>
      </c>
      <c r="O4" s="8">
        <v>6</v>
      </c>
      <c r="P4" s="8">
        <v>2</v>
      </c>
      <c r="Q4" s="8">
        <v>0</v>
      </c>
      <c r="R4" s="8">
        <v>5</v>
      </c>
      <c r="S4" s="8">
        <v>1634</v>
      </c>
      <c r="T4" s="8">
        <v>96</v>
      </c>
      <c r="U4" s="8">
        <v>0</v>
      </c>
      <c r="V4" s="8">
        <v>0</v>
      </c>
      <c r="W4" s="8">
        <v>0</v>
      </c>
      <c r="X4" s="8">
        <v>1</v>
      </c>
      <c r="Y4" s="8">
        <v>10</v>
      </c>
      <c r="Z4" s="8">
        <v>5</v>
      </c>
      <c r="AA4" s="8">
        <v>1</v>
      </c>
      <c r="AB4" s="8">
        <v>0</v>
      </c>
      <c r="AC4" s="8">
        <v>0</v>
      </c>
      <c r="AD4" s="8">
        <v>1</v>
      </c>
      <c r="AE4" s="8">
        <v>0</v>
      </c>
      <c r="AF4" s="8">
        <v>1</v>
      </c>
      <c r="AG4" s="8">
        <v>15</v>
      </c>
      <c r="AH4" s="8">
        <v>1</v>
      </c>
      <c r="AI4" s="8">
        <v>2</v>
      </c>
      <c r="AJ4" s="8">
        <v>6</v>
      </c>
      <c r="AK4" s="8">
        <v>1</v>
      </c>
      <c r="AL4" s="8">
        <v>8</v>
      </c>
      <c r="AM4" s="8">
        <v>3</v>
      </c>
      <c r="AN4" s="8">
        <v>0</v>
      </c>
      <c r="AO4" s="8">
        <v>4</v>
      </c>
      <c r="AP4" s="8">
        <v>0</v>
      </c>
      <c r="AQ4" s="8">
        <v>0</v>
      </c>
      <c r="AR4" s="8">
        <v>2</v>
      </c>
      <c r="AS4" s="8">
        <v>0</v>
      </c>
      <c r="AT4" s="8">
        <v>1</v>
      </c>
      <c r="AU4" s="8">
        <v>1</v>
      </c>
      <c r="AV4" s="8">
        <v>0</v>
      </c>
      <c r="AW4" s="8">
        <v>4</v>
      </c>
      <c r="AX4" s="8">
        <v>4</v>
      </c>
      <c r="AY4" s="8">
        <v>2</v>
      </c>
      <c r="AZ4" s="8">
        <v>19</v>
      </c>
      <c r="BA4" s="8">
        <v>1</v>
      </c>
      <c r="BB4" s="8">
        <v>0</v>
      </c>
      <c r="BC4" s="8">
        <v>2</v>
      </c>
      <c r="BD4" s="8">
        <v>3</v>
      </c>
      <c r="BE4" s="8">
        <v>0</v>
      </c>
      <c r="BF4" s="8">
        <v>1</v>
      </c>
      <c r="BG4" s="8">
        <v>1</v>
      </c>
      <c r="BH4" s="8">
        <v>0</v>
      </c>
      <c r="BI4" s="8">
        <v>0</v>
      </c>
      <c r="BJ4" s="8">
        <v>1</v>
      </c>
      <c r="BK4" s="8">
        <v>0</v>
      </c>
      <c r="BL4" s="8">
        <v>0</v>
      </c>
      <c r="BM4" s="8">
        <v>2</v>
      </c>
      <c r="BN4" s="8">
        <v>0</v>
      </c>
      <c r="BO4" s="8">
        <v>0</v>
      </c>
      <c r="BP4" s="8">
        <v>1</v>
      </c>
      <c r="BQ4" s="8">
        <v>16</v>
      </c>
      <c r="BR4" s="8">
        <v>1</v>
      </c>
      <c r="BS4" s="8">
        <v>1</v>
      </c>
      <c r="BT4" s="8">
        <v>1</v>
      </c>
      <c r="BU4" s="8">
        <v>1</v>
      </c>
      <c r="BV4" s="8">
        <v>782</v>
      </c>
      <c r="BW4" s="8">
        <v>1</v>
      </c>
      <c r="BX4" s="8">
        <v>1</v>
      </c>
      <c r="BY4" s="8">
        <v>2</v>
      </c>
      <c r="BZ4" s="8">
        <v>0</v>
      </c>
      <c r="CA4" s="8">
        <v>0</v>
      </c>
      <c r="CB4" s="8">
        <v>0</v>
      </c>
      <c r="CC4" s="8">
        <v>0</v>
      </c>
      <c r="CD4" s="8">
        <v>5</v>
      </c>
      <c r="CE4" s="8">
        <v>2</v>
      </c>
      <c r="CF4" s="8">
        <v>1</v>
      </c>
      <c r="CG4" s="8">
        <v>9</v>
      </c>
      <c r="CH4" s="8">
        <v>2</v>
      </c>
      <c r="CI4" s="8">
        <v>1</v>
      </c>
      <c r="CJ4" s="8">
        <v>1</v>
      </c>
      <c r="CK4" s="8">
        <v>1</v>
      </c>
      <c r="CL4" s="8">
        <v>1</v>
      </c>
      <c r="CM4" s="8">
        <v>1</v>
      </c>
      <c r="CN4" s="8">
        <v>9</v>
      </c>
      <c r="CO4" s="8">
        <v>0</v>
      </c>
      <c r="CP4" s="8">
        <v>1</v>
      </c>
      <c r="CQ4" s="8">
        <v>6</v>
      </c>
      <c r="CR4" s="8">
        <v>2</v>
      </c>
      <c r="CS4" s="8">
        <v>4</v>
      </c>
      <c r="CT4" s="8">
        <v>6</v>
      </c>
      <c r="CU4" s="8">
        <v>3</v>
      </c>
      <c r="CV4" s="8">
        <v>3</v>
      </c>
      <c r="CW4" s="8">
        <v>63</v>
      </c>
      <c r="CX4" s="8">
        <v>4</v>
      </c>
      <c r="CY4" s="8">
        <v>5</v>
      </c>
      <c r="CZ4" s="8">
        <v>5</v>
      </c>
      <c r="DA4" s="8">
        <v>0</v>
      </c>
      <c r="DB4" s="8">
        <v>0</v>
      </c>
      <c r="DC4" s="8">
        <v>0</v>
      </c>
      <c r="DD4" s="8">
        <v>0</v>
      </c>
      <c r="DE4" s="8">
        <v>20</v>
      </c>
      <c r="DF4" s="8">
        <v>3522</v>
      </c>
      <c r="DG4" s="8">
        <v>0</v>
      </c>
      <c r="DH4" s="8">
        <v>7</v>
      </c>
      <c r="DI4" s="8">
        <v>0</v>
      </c>
      <c r="DJ4" s="8">
        <v>0</v>
      </c>
      <c r="DK4" s="8">
        <v>0</v>
      </c>
      <c r="DL4" s="8">
        <v>7</v>
      </c>
      <c r="DM4" s="8">
        <v>0</v>
      </c>
      <c r="DN4" s="8">
        <v>1</v>
      </c>
      <c r="DO4" s="8">
        <v>4</v>
      </c>
      <c r="DP4" s="8">
        <v>2</v>
      </c>
      <c r="DQ4" s="8">
        <v>0</v>
      </c>
      <c r="DR4" s="8">
        <v>0</v>
      </c>
      <c r="DS4" s="8">
        <v>17</v>
      </c>
      <c r="DT4" s="8">
        <v>0</v>
      </c>
      <c r="DU4" s="8">
        <v>0</v>
      </c>
      <c r="DV4" s="8">
        <v>0</v>
      </c>
      <c r="DW4" s="8">
        <v>1</v>
      </c>
      <c r="DX4" s="8">
        <v>0</v>
      </c>
      <c r="DY4" s="8">
        <v>2</v>
      </c>
      <c r="DZ4" s="8">
        <v>2</v>
      </c>
      <c r="EA4" s="8">
        <v>4</v>
      </c>
      <c r="EB4" s="8">
        <v>2</v>
      </c>
      <c r="EC4" s="8">
        <v>1</v>
      </c>
      <c r="ED4" s="8">
        <v>0</v>
      </c>
      <c r="EE4" s="8">
        <v>2</v>
      </c>
      <c r="EF4" s="8">
        <v>4</v>
      </c>
      <c r="EG4" s="8">
        <v>0</v>
      </c>
    </row>
    <row r="5" spans="2:137" ht="12.75">
      <c r="B5" s="7" t="s">
        <v>7</v>
      </c>
      <c r="C5" s="8">
        <v>13</v>
      </c>
      <c r="D5" s="8">
        <v>20</v>
      </c>
      <c r="E5" s="8">
        <v>6</v>
      </c>
      <c r="F5" s="8">
        <v>20</v>
      </c>
      <c r="G5" s="8">
        <v>33</v>
      </c>
      <c r="H5" s="8">
        <v>0</v>
      </c>
      <c r="I5" s="8">
        <v>26</v>
      </c>
      <c r="J5" s="8">
        <v>1</v>
      </c>
      <c r="K5" s="8">
        <v>10</v>
      </c>
      <c r="L5" s="8">
        <v>0</v>
      </c>
      <c r="M5" s="8">
        <v>2</v>
      </c>
      <c r="N5" s="8">
        <v>17</v>
      </c>
      <c r="O5" s="8">
        <v>19</v>
      </c>
      <c r="P5" s="8">
        <v>5</v>
      </c>
      <c r="Q5" s="8">
        <v>6</v>
      </c>
      <c r="R5" s="8">
        <v>34</v>
      </c>
      <c r="S5" s="8">
        <v>16088</v>
      </c>
      <c r="T5" s="8">
        <v>3263</v>
      </c>
      <c r="U5" s="8">
        <v>2</v>
      </c>
      <c r="V5" s="8">
        <v>8</v>
      </c>
      <c r="W5" s="8">
        <v>2</v>
      </c>
      <c r="X5" s="8">
        <v>3</v>
      </c>
      <c r="Y5" s="8">
        <v>63</v>
      </c>
      <c r="Z5" s="8">
        <v>83</v>
      </c>
      <c r="AA5" s="8">
        <v>11</v>
      </c>
      <c r="AB5" s="8">
        <v>3</v>
      </c>
      <c r="AC5" s="8">
        <v>2</v>
      </c>
      <c r="AD5" s="8">
        <v>3</v>
      </c>
      <c r="AE5" s="8">
        <v>7</v>
      </c>
      <c r="AF5" s="8">
        <v>19</v>
      </c>
      <c r="AG5" s="8">
        <v>179</v>
      </c>
      <c r="AH5" s="8">
        <v>3</v>
      </c>
      <c r="AI5" s="8">
        <v>2</v>
      </c>
      <c r="AJ5" s="8">
        <v>10</v>
      </c>
      <c r="AK5" s="8">
        <v>6</v>
      </c>
      <c r="AL5" s="8">
        <v>56</v>
      </c>
      <c r="AM5" s="8">
        <v>3</v>
      </c>
      <c r="AN5" s="8">
        <v>0</v>
      </c>
      <c r="AO5" s="8">
        <v>22</v>
      </c>
      <c r="AP5" s="8">
        <v>13</v>
      </c>
      <c r="AQ5" s="8">
        <v>8</v>
      </c>
      <c r="AR5" s="8">
        <v>7</v>
      </c>
      <c r="AS5" s="8">
        <v>20</v>
      </c>
      <c r="AT5" s="8">
        <v>14</v>
      </c>
      <c r="AU5" s="8">
        <v>11</v>
      </c>
      <c r="AV5" s="8">
        <v>10</v>
      </c>
      <c r="AW5" s="8">
        <v>12</v>
      </c>
      <c r="AX5" s="8">
        <v>21</v>
      </c>
      <c r="AY5" s="8">
        <v>8</v>
      </c>
      <c r="AZ5" s="8">
        <v>275</v>
      </c>
      <c r="BA5" s="8">
        <v>2</v>
      </c>
      <c r="BB5" s="8">
        <v>6</v>
      </c>
      <c r="BC5" s="8">
        <v>13</v>
      </c>
      <c r="BD5" s="8">
        <v>22</v>
      </c>
      <c r="BE5" s="8">
        <v>1</v>
      </c>
      <c r="BF5" s="8">
        <v>2</v>
      </c>
      <c r="BG5" s="8">
        <v>8</v>
      </c>
      <c r="BH5" s="8">
        <v>5</v>
      </c>
      <c r="BI5" s="8">
        <v>251</v>
      </c>
      <c r="BJ5" s="8">
        <v>7</v>
      </c>
      <c r="BK5" s="8">
        <v>2</v>
      </c>
      <c r="BL5" s="8">
        <v>2</v>
      </c>
      <c r="BM5" s="8">
        <v>9</v>
      </c>
      <c r="BN5" s="8">
        <v>7</v>
      </c>
      <c r="BO5" s="8">
        <v>2</v>
      </c>
      <c r="BP5" s="8">
        <v>2</v>
      </c>
      <c r="BQ5" s="8">
        <v>109</v>
      </c>
      <c r="BR5" s="8">
        <v>9</v>
      </c>
      <c r="BS5" s="8">
        <v>2</v>
      </c>
      <c r="BT5" s="8">
        <v>7</v>
      </c>
      <c r="BU5" s="8">
        <v>14</v>
      </c>
      <c r="BV5" s="8">
        <v>3992</v>
      </c>
      <c r="BW5" s="8">
        <v>2</v>
      </c>
      <c r="BX5" s="8">
        <v>4</v>
      </c>
      <c r="BY5" s="8">
        <v>2</v>
      </c>
      <c r="BZ5" s="8">
        <v>0</v>
      </c>
      <c r="CA5" s="8">
        <v>7</v>
      </c>
      <c r="CB5" s="8">
        <v>2</v>
      </c>
      <c r="CC5" s="8">
        <v>1</v>
      </c>
      <c r="CD5" s="8">
        <v>4</v>
      </c>
      <c r="CE5" s="8">
        <v>3</v>
      </c>
      <c r="CF5" s="8">
        <v>2</v>
      </c>
      <c r="CG5" s="8">
        <v>11</v>
      </c>
      <c r="CH5" s="8">
        <v>11</v>
      </c>
      <c r="CI5" s="8">
        <v>284</v>
      </c>
      <c r="CJ5" s="8">
        <v>0</v>
      </c>
      <c r="CK5" s="8">
        <v>4</v>
      </c>
      <c r="CL5" s="8">
        <v>8</v>
      </c>
      <c r="CM5" s="8">
        <v>4</v>
      </c>
      <c r="CN5" s="8">
        <v>386</v>
      </c>
      <c r="CO5" s="8">
        <v>3</v>
      </c>
      <c r="CP5" s="8">
        <v>3</v>
      </c>
      <c r="CQ5" s="8">
        <v>24</v>
      </c>
      <c r="CR5" s="8">
        <v>12</v>
      </c>
      <c r="CS5" s="8">
        <v>5</v>
      </c>
      <c r="CT5" s="8">
        <v>5</v>
      </c>
      <c r="CU5" s="8">
        <v>4</v>
      </c>
      <c r="CV5" s="8">
        <v>6</v>
      </c>
      <c r="CW5" s="8">
        <v>208</v>
      </c>
      <c r="CX5" s="8">
        <v>36</v>
      </c>
      <c r="CY5" s="8">
        <v>13</v>
      </c>
      <c r="CZ5" s="8">
        <v>6</v>
      </c>
      <c r="DA5" s="8">
        <v>2</v>
      </c>
      <c r="DB5" s="8">
        <v>5</v>
      </c>
      <c r="DC5" s="8">
        <v>5</v>
      </c>
      <c r="DD5" s="8">
        <v>3</v>
      </c>
      <c r="DE5" s="8">
        <v>47</v>
      </c>
      <c r="DF5" s="8">
        <v>18756</v>
      </c>
      <c r="DG5" s="8">
        <v>0</v>
      </c>
      <c r="DH5" s="8">
        <v>66</v>
      </c>
      <c r="DI5" s="8">
        <v>38</v>
      </c>
      <c r="DJ5" s="8">
        <v>85</v>
      </c>
      <c r="DK5" s="8">
        <v>9</v>
      </c>
      <c r="DL5" s="8">
        <v>17</v>
      </c>
      <c r="DM5" s="8">
        <v>1</v>
      </c>
      <c r="DN5" s="8">
        <v>0</v>
      </c>
      <c r="DO5" s="8">
        <v>11</v>
      </c>
      <c r="DP5" s="8">
        <v>3</v>
      </c>
      <c r="DQ5" s="8">
        <v>7</v>
      </c>
      <c r="DR5" s="8">
        <v>0</v>
      </c>
      <c r="DS5" s="8">
        <v>93</v>
      </c>
      <c r="DT5" s="8">
        <v>11</v>
      </c>
      <c r="DU5" s="8">
        <v>3</v>
      </c>
      <c r="DV5" s="8">
        <v>5</v>
      </c>
      <c r="DW5" s="8">
        <v>1</v>
      </c>
      <c r="DX5" s="8">
        <v>0</v>
      </c>
      <c r="DY5" s="8">
        <v>4</v>
      </c>
      <c r="DZ5" s="8">
        <v>19</v>
      </c>
      <c r="EA5" s="8">
        <v>9</v>
      </c>
      <c r="EB5" s="8">
        <v>39</v>
      </c>
      <c r="EC5" s="8">
        <v>19</v>
      </c>
      <c r="ED5" s="8">
        <v>19</v>
      </c>
      <c r="EE5" s="8">
        <v>5</v>
      </c>
      <c r="EF5" s="8">
        <v>10</v>
      </c>
      <c r="EG5" s="8">
        <v>6</v>
      </c>
    </row>
    <row r="6" spans="2:137" ht="12.75">
      <c r="B6" s="7" t="s">
        <v>8</v>
      </c>
      <c r="C6" s="8">
        <v>3</v>
      </c>
      <c r="D6" s="8">
        <v>3</v>
      </c>
      <c r="E6" s="8">
        <v>0</v>
      </c>
      <c r="F6" s="8">
        <v>1</v>
      </c>
      <c r="G6" s="8">
        <v>5</v>
      </c>
      <c r="H6" s="8">
        <v>0</v>
      </c>
      <c r="I6" s="8">
        <v>7</v>
      </c>
      <c r="J6" s="8">
        <v>1</v>
      </c>
      <c r="K6" s="8">
        <v>0</v>
      </c>
      <c r="L6" s="8">
        <v>1</v>
      </c>
      <c r="M6" s="8">
        <v>0</v>
      </c>
      <c r="N6" s="8">
        <v>11</v>
      </c>
      <c r="O6" s="8">
        <v>4</v>
      </c>
      <c r="P6" s="8">
        <v>2</v>
      </c>
      <c r="Q6" s="8">
        <v>2</v>
      </c>
      <c r="R6" s="8">
        <v>14</v>
      </c>
      <c r="S6" s="8">
        <v>5137</v>
      </c>
      <c r="T6" s="8">
        <v>519</v>
      </c>
      <c r="U6" s="8">
        <v>0</v>
      </c>
      <c r="V6" s="8">
        <v>1</v>
      </c>
      <c r="W6" s="8">
        <v>4</v>
      </c>
      <c r="X6" s="8">
        <v>0</v>
      </c>
      <c r="Y6" s="8">
        <v>15</v>
      </c>
      <c r="Z6" s="8">
        <v>31</v>
      </c>
      <c r="AA6" s="8">
        <v>2</v>
      </c>
      <c r="AB6" s="8">
        <v>2</v>
      </c>
      <c r="AC6" s="8">
        <v>1</v>
      </c>
      <c r="AD6" s="8">
        <v>4</v>
      </c>
      <c r="AE6" s="8">
        <v>3</v>
      </c>
      <c r="AF6" s="8">
        <v>9</v>
      </c>
      <c r="AG6" s="8">
        <v>48</v>
      </c>
      <c r="AH6" s="8">
        <v>0</v>
      </c>
      <c r="AI6" s="8">
        <v>1</v>
      </c>
      <c r="AJ6" s="8">
        <v>4</v>
      </c>
      <c r="AK6" s="8">
        <v>0</v>
      </c>
      <c r="AL6" s="8">
        <v>27</v>
      </c>
      <c r="AM6" s="8">
        <v>1</v>
      </c>
      <c r="AN6" s="8">
        <v>2</v>
      </c>
      <c r="AO6" s="8">
        <v>3</v>
      </c>
      <c r="AP6" s="8">
        <v>1</v>
      </c>
      <c r="AQ6" s="8">
        <v>0</v>
      </c>
      <c r="AR6" s="8">
        <v>1</v>
      </c>
      <c r="AS6" s="8">
        <v>6</v>
      </c>
      <c r="AT6" s="8">
        <v>3</v>
      </c>
      <c r="AU6" s="8">
        <v>4</v>
      </c>
      <c r="AV6" s="8">
        <v>0</v>
      </c>
      <c r="AW6" s="8">
        <v>7</v>
      </c>
      <c r="AX6" s="8">
        <v>2</v>
      </c>
      <c r="AY6" s="8">
        <v>1</v>
      </c>
      <c r="AZ6" s="8">
        <v>126</v>
      </c>
      <c r="BA6" s="8">
        <v>3</v>
      </c>
      <c r="BB6" s="8">
        <v>4</v>
      </c>
      <c r="BC6" s="8">
        <v>3</v>
      </c>
      <c r="BD6" s="8">
        <v>9</v>
      </c>
      <c r="BE6" s="8">
        <v>0</v>
      </c>
      <c r="BF6" s="8">
        <v>0</v>
      </c>
      <c r="BG6" s="8">
        <v>0</v>
      </c>
      <c r="BH6" s="8">
        <v>2</v>
      </c>
      <c r="BI6" s="8">
        <v>0</v>
      </c>
      <c r="BJ6" s="8">
        <v>1</v>
      </c>
      <c r="BK6" s="8">
        <v>6</v>
      </c>
      <c r="BL6" s="8">
        <v>1</v>
      </c>
      <c r="BM6" s="8">
        <v>4</v>
      </c>
      <c r="BN6" s="8">
        <v>4</v>
      </c>
      <c r="BO6" s="8">
        <v>0</v>
      </c>
      <c r="BP6" s="8">
        <v>1</v>
      </c>
      <c r="BQ6" s="8">
        <v>28</v>
      </c>
      <c r="BR6" s="8">
        <v>3</v>
      </c>
      <c r="BS6" s="8">
        <v>0</v>
      </c>
      <c r="BT6" s="8">
        <v>4</v>
      </c>
      <c r="BU6" s="8">
        <v>8</v>
      </c>
      <c r="BV6" s="8">
        <v>2564</v>
      </c>
      <c r="BW6" s="8">
        <v>0</v>
      </c>
      <c r="BX6" s="8">
        <v>1</v>
      </c>
      <c r="BY6" s="8">
        <v>1</v>
      </c>
      <c r="BZ6" s="8">
        <v>1</v>
      </c>
      <c r="CA6" s="8">
        <v>9</v>
      </c>
      <c r="CB6" s="8">
        <v>0</v>
      </c>
      <c r="CC6" s="8">
        <v>0</v>
      </c>
      <c r="CD6" s="8">
        <v>6</v>
      </c>
      <c r="CE6" s="8">
        <v>4</v>
      </c>
      <c r="CF6" s="8">
        <v>0</v>
      </c>
      <c r="CG6" s="8">
        <v>7</v>
      </c>
      <c r="CH6" s="8">
        <v>9</v>
      </c>
      <c r="CI6" s="8">
        <v>9</v>
      </c>
      <c r="CJ6" s="8">
        <v>0</v>
      </c>
      <c r="CK6" s="8">
        <v>4</v>
      </c>
      <c r="CL6" s="8">
        <v>1</v>
      </c>
      <c r="CM6" s="8">
        <v>0</v>
      </c>
      <c r="CN6" s="8">
        <v>3</v>
      </c>
      <c r="CO6" s="8">
        <v>2</v>
      </c>
      <c r="CP6" s="8">
        <v>0</v>
      </c>
      <c r="CQ6" s="8">
        <v>17</v>
      </c>
      <c r="CR6" s="8">
        <v>7</v>
      </c>
      <c r="CS6" s="8">
        <v>4</v>
      </c>
      <c r="CT6" s="8">
        <v>3</v>
      </c>
      <c r="CU6" s="8">
        <v>3</v>
      </c>
      <c r="CV6" s="8">
        <v>2</v>
      </c>
      <c r="CW6" s="8">
        <v>55</v>
      </c>
      <c r="CX6" s="8">
        <v>13</v>
      </c>
      <c r="CY6" s="8">
        <v>5</v>
      </c>
      <c r="CZ6" s="8">
        <v>3</v>
      </c>
      <c r="DA6" s="8">
        <v>3</v>
      </c>
      <c r="DB6" s="8">
        <v>0</v>
      </c>
      <c r="DC6" s="8">
        <v>2</v>
      </c>
      <c r="DD6" s="8">
        <v>0</v>
      </c>
      <c r="DE6" s="8">
        <v>38</v>
      </c>
      <c r="DF6" s="8">
        <v>8003</v>
      </c>
      <c r="DG6" s="8">
        <v>0</v>
      </c>
      <c r="DH6" s="8">
        <v>14</v>
      </c>
      <c r="DI6" s="8">
        <v>5</v>
      </c>
      <c r="DJ6" s="8">
        <v>0</v>
      </c>
      <c r="DK6" s="8">
        <v>1</v>
      </c>
      <c r="DL6" s="8">
        <v>10</v>
      </c>
      <c r="DM6" s="8">
        <v>1</v>
      </c>
      <c r="DN6" s="8">
        <v>0</v>
      </c>
      <c r="DO6" s="8">
        <v>2</v>
      </c>
      <c r="DP6" s="8">
        <v>0</v>
      </c>
      <c r="DQ6" s="8">
        <v>3</v>
      </c>
      <c r="DR6" s="8">
        <v>0</v>
      </c>
      <c r="DS6" s="8">
        <v>28</v>
      </c>
      <c r="DT6" s="8">
        <v>2</v>
      </c>
      <c r="DU6" s="8">
        <v>0</v>
      </c>
      <c r="DV6" s="8">
        <v>2</v>
      </c>
      <c r="DW6" s="8">
        <v>1</v>
      </c>
      <c r="DX6" s="8">
        <v>0</v>
      </c>
      <c r="DY6" s="8">
        <v>3</v>
      </c>
      <c r="DZ6" s="8">
        <v>6</v>
      </c>
      <c r="EA6" s="8">
        <v>3</v>
      </c>
      <c r="EB6" s="8">
        <v>11</v>
      </c>
      <c r="EC6" s="8">
        <v>3</v>
      </c>
      <c r="ED6" s="8">
        <v>8</v>
      </c>
      <c r="EE6" s="8">
        <v>0</v>
      </c>
      <c r="EF6" s="8">
        <v>11</v>
      </c>
      <c r="EG6" s="8">
        <v>1</v>
      </c>
    </row>
    <row r="7" spans="2:137" ht="12.75">
      <c r="B7" s="7" t="s">
        <v>9</v>
      </c>
      <c r="C7" s="8">
        <v>6</v>
      </c>
      <c r="D7" s="8">
        <v>9</v>
      </c>
      <c r="E7" s="8">
        <v>4</v>
      </c>
      <c r="F7" s="8">
        <v>3</v>
      </c>
      <c r="G7" s="8">
        <v>40</v>
      </c>
      <c r="H7" s="8">
        <v>1</v>
      </c>
      <c r="I7" s="8">
        <v>9</v>
      </c>
      <c r="J7" s="8">
        <v>0</v>
      </c>
      <c r="K7" s="8">
        <v>1</v>
      </c>
      <c r="L7" s="8">
        <v>4</v>
      </c>
      <c r="M7" s="8">
        <v>0</v>
      </c>
      <c r="N7" s="8">
        <v>19</v>
      </c>
      <c r="O7" s="8">
        <v>8</v>
      </c>
      <c r="P7" s="8">
        <v>2</v>
      </c>
      <c r="Q7" s="8">
        <v>1</v>
      </c>
      <c r="R7" s="8">
        <v>35</v>
      </c>
      <c r="S7" s="8">
        <v>10510</v>
      </c>
      <c r="T7" s="8">
        <v>1934</v>
      </c>
      <c r="U7" s="8">
        <v>6</v>
      </c>
      <c r="V7" s="8">
        <v>4</v>
      </c>
      <c r="W7" s="8">
        <v>12</v>
      </c>
      <c r="X7" s="8">
        <v>3</v>
      </c>
      <c r="Y7" s="8">
        <v>35</v>
      </c>
      <c r="Z7" s="8">
        <v>63</v>
      </c>
      <c r="AA7" s="8">
        <v>1</v>
      </c>
      <c r="AB7" s="8">
        <v>1</v>
      </c>
      <c r="AC7" s="8">
        <v>1</v>
      </c>
      <c r="AD7" s="8">
        <v>1</v>
      </c>
      <c r="AE7" s="8">
        <v>2</v>
      </c>
      <c r="AF7" s="8">
        <v>13</v>
      </c>
      <c r="AG7" s="8">
        <v>67</v>
      </c>
      <c r="AH7" s="8">
        <v>2</v>
      </c>
      <c r="AI7" s="8">
        <v>1</v>
      </c>
      <c r="AJ7" s="8">
        <v>6</v>
      </c>
      <c r="AK7" s="8">
        <v>0</v>
      </c>
      <c r="AL7" s="8">
        <v>61</v>
      </c>
      <c r="AM7" s="8">
        <v>3</v>
      </c>
      <c r="AN7" s="8">
        <v>1</v>
      </c>
      <c r="AO7" s="8">
        <v>16</v>
      </c>
      <c r="AP7" s="8">
        <v>6</v>
      </c>
      <c r="AQ7" s="8">
        <v>2</v>
      </c>
      <c r="AR7" s="8">
        <v>3</v>
      </c>
      <c r="AS7" s="8">
        <v>6</v>
      </c>
      <c r="AT7" s="8">
        <v>8</v>
      </c>
      <c r="AU7" s="8">
        <v>1</v>
      </c>
      <c r="AV7" s="8">
        <v>3</v>
      </c>
      <c r="AW7" s="8">
        <v>6</v>
      </c>
      <c r="AX7" s="8">
        <v>11</v>
      </c>
      <c r="AY7" s="8">
        <v>1</v>
      </c>
      <c r="AZ7" s="8">
        <v>270</v>
      </c>
      <c r="BA7" s="8">
        <v>0</v>
      </c>
      <c r="BB7" s="8">
        <v>1</v>
      </c>
      <c r="BC7" s="8">
        <v>9</v>
      </c>
      <c r="BD7" s="8">
        <v>13</v>
      </c>
      <c r="BE7" s="8">
        <v>0</v>
      </c>
      <c r="BF7" s="8">
        <v>0</v>
      </c>
      <c r="BG7" s="8">
        <v>0</v>
      </c>
      <c r="BH7" s="8">
        <v>1</v>
      </c>
      <c r="BI7" s="8">
        <v>3</v>
      </c>
      <c r="BJ7" s="8">
        <v>2</v>
      </c>
      <c r="BK7" s="8">
        <v>2</v>
      </c>
      <c r="BL7" s="8">
        <v>2</v>
      </c>
      <c r="BM7" s="8">
        <v>10</v>
      </c>
      <c r="BN7" s="8">
        <v>4</v>
      </c>
      <c r="BO7" s="8">
        <v>2</v>
      </c>
      <c r="BP7" s="8">
        <v>3</v>
      </c>
      <c r="BQ7" s="8">
        <v>55</v>
      </c>
      <c r="BR7" s="8">
        <v>4</v>
      </c>
      <c r="BS7" s="8">
        <v>2</v>
      </c>
      <c r="BT7" s="8">
        <v>2</v>
      </c>
      <c r="BU7" s="8">
        <v>17</v>
      </c>
      <c r="BV7" s="8">
        <v>2909</v>
      </c>
      <c r="BW7" s="8">
        <v>3</v>
      </c>
      <c r="BX7" s="8">
        <v>1</v>
      </c>
      <c r="BY7" s="8">
        <v>2</v>
      </c>
      <c r="BZ7" s="8">
        <v>2</v>
      </c>
      <c r="CA7" s="8">
        <v>12</v>
      </c>
      <c r="CB7" s="8">
        <v>7</v>
      </c>
      <c r="CC7" s="8">
        <v>2</v>
      </c>
      <c r="CD7" s="8">
        <v>4</v>
      </c>
      <c r="CE7" s="8">
        <v>3</v>
      </c>
      <c r="CF7" s="8">
        <v>8</v>
      </c>
      <c r="CG7" s="8">
        <v>6</v>
      </c>
      <c r="CH7" s="8">
        <v>5</v>
      </c>
      <c r="CI7" s="8">
        <v>2</v>
      </c>
      <c r="CJ7" s="8">
        <v>0</v>
      </c>
      <c r="CK7" s="8">
        <v>4</v>
      </c>
      <c r="CL7" s="8">
        <v>2</v>
      </c>
      <c r="CM7" s="8">
        <v>3</v>
      </c>
      <c r="CN7" s="8">
        <v>6</v>
      </c>
      <c r="CO7" s="8">
        <v>5</v>
      </c>
      <c r="CP7" s="8">
        <v>7</v>
      </c>
      <c r="CQ7" s="8">
        <v>20</v>
      </c>
      <c r="CR7" s="8">
        <v>5</v>
      </c>
      <c r="CS7" s="8">
        <v>2</v>
      </c>
      <c r="CT7" s="8">
        <v>7</v>
      </c>
      <c r="CU7" s="8">
        <v>0</v>
      </c>
      <c r="CV7" s="8">
        <v>7</v>
      </c>
      <c r="CW7" s="8">
        <v>96</v>
      </c>
      <c r="CX7" s="8">
        <v>28</v>
      </c>
      <c r="CY7" s="8">
        <v>8</v>
      </c>
      <c r="CZ7" s="8">
        <v>7</v>
      </c>
      <c r="DA7" s="8">
        <v>1</v>
      </c>
      <c r="DB7" s="8">
        <v>1</v>
      </c>
      <c r="DC7" s="8">
        <v>3</v>
      </c>
      <c r="DD7" s="8">
        <v>3</v>
      </c>
      <c r="DE7" s="8">
        <v>47</v>
      </c>
      <c r="DF7" s="8">
        <v>9949</v>
      </c>
      <c r="DG7" s="8">
        <v>4</v>
      </c>
      <c r="DH7" s="8">
        <v>21</v>
      </c>
      <c r="DI7" s="8">
        <v>7</v>
      </c>
      <c r="DJ7" s="8">
        <v>1</v>
      </c>
      <c r="DK7" s="8">
        <v>6</v>
      </c>
      <c r="DL7" s="8">
        <v>14</v>
      </c>
      <c r="DM7" s="8">
        <v>1</v>
      </c>
      <c r="DN7" s="8">
        <v>3</v>
      </c>
      <c r="DO7" s="8">
        <v>4</v>
      </c>
      <c r="DP7" s="8">
        <v>0</v>
      </c>
      <c r="DQ7" s="8">
        <v>4</v>
      </c>
      <c r="DR7" s="8">
        <v>0</v>
      </c>
      <c r="DS7" s="8">
        <v>65</v>
      </c>
      <c r="DT7" s="8">
        <v>6</v>
      </c>
      <c r="DU7" s="8">
        <v>1</v>
      </c>
      <c r="DV7" s="8">
        <v>3</v>
      </c>
      <c r="DW7" s="8">
        <v>1</v>
      </c>
      <c r="DX7" s="8">
        <v>1</v>
      </c>
      <c r="DY7" s="8">
        <v>5</v>
      </c>
      <c r="DZ7" s="8">
        <v>17</v>
      </c>
      <c r="EA7" s="8">
        <v>13</v>
      </c>
      <c r="EB7" s="8">
        <v>27</v>
      </c>
      <c r="EC7" s="8">
        <v>11</v>
      </c>
      <c r="ED7" s="8">
        <v>12</v>
      </c>
      <c r="EE7" s="8">
        <v>1</v>
      </c>
      <c r="EF7" s="8">
        <v>12</v>
      </c>
      <c r="EG7" s="8">
        <v>0</v>
      </c>
    </row>
    <row r="8" spans="2:137" ht="12.75">
      <c r="B8" s="7" t="s">
        <v>10</v>
      </c>
      <c r="C8" s="8">
        <v>4</v>
      </c>
      <c r="D8" s="8">
        <v>2</v>
      </c>
      <c r="E8" s="8">
        <v>4</v>
      </c>
      <c r="F8" s="8">
        <v>9</v>
      </c>
      <c r="G8" s="8">
        <v>10</v>
      </c>
      <c r="H8" s="8">
        <v>2</v>
      </c>
      <c r="I8" s="8">
        <v>14</v>
      </c>
      <c r="J8" s="8">
        <v>1</v>
      </c>
      <c r="K8" s="8">
        <v>0</v>
      </c>
      <c r="L8" s="8">
        <v>5</v>
      </c>
      <c r="M8" s="8">
        <v>0</v>
      </c>
      <c r="N8" s="8">
        <v>25</v>
      </c>
      <c r="O8" s="8">
        <v>26</v>
      </c>
      <c r="P8" s="8">
        <v>2</v>
      </c>
      <c r="Q8" s="8">
        <v>3</v>
      </c>
      <c r="R8" s="8">
        <v>28</v>
      </c>
      <c r="S8" s="8">
        <v>14115</v>
      </c>
      <c r="T8" s="8">
        <v>1856</v>
      </c>
      <c r="U8" s="8">
        <v>0</v>
      </c>
      <c r="V8" s="8">
        <v>7</v>
      </c>
      <c r="W8" s="8">
        <v>3</v>
      </c>
      <c r="X8" s="8">
        <v>0</v>
      </c>
      <c r="Y8" s="8">
        <v>40</v>
      </c>
      <c r="Z8" s="8">
        <v>47</v>
      </c>
      <c r="AA8" s="8">
        <v>3</v>
      </c>
      <c r="AB8" s="8">
        <v>0</v>
      </c>
      <c r="AC8" s="8">
        <v>1</v>
      </c>
      <c r="AD8" s="8">
        <v>8</v>
      </c>
      <c r="AE8" s="8">
        <v>5</v>
      </c>
      <c r="AF8" s="8">
        <v>27</v>
      </c>
      <c r="AG8" s="8">
        <v>81</v>
      </c>
      <c r="AH8" s="8">
        <v>2</v>
      </c>
      <c r="AI8" s="8">
        <v>2</v>
      </c>
      <c r="AJ8" s="8">
        <v>5</v>
      </c>
      <c r="AK8" s="8">
        <v>2</v>
      </c>
      <c r="AL8" s="8">
        <v>42</v>
      </c>
      <c r="AM8" s="8">
        <v>1</v>
      </c>
      <c r="AN8" s="8">
        <v>3</v>
      </c>
      <c r="AO8" s="8">
        <v>13</v>
      </c>
      <c r="AP8" s="8">
        <v>2</v>
      </c>
      <c r="AQ8" s="8">
        <v>8</v>
      </c>
      <c r="AR8" s="8">
        <v>2</v>
      </c>
      <c r="AS8" s="8">
        <v>14</v>
      </c>
      <c r="AT8" s="8">
        <v>8</v>
      </c>
      <c r="AU8" s="8">
        <v>3</v>
      </c>
      <c r="AV8" s="8">
        <v>1</v>
      </c>
      <c r="AW8" s="8">
        <v>3</v>
      </c>
      <c r="AX8" s="8">
        <v>9</v>
      </c>
      <c r="AY8" s="8">
        <v>1</v>
      </c>
      <c r="AZ8" s="8">
        <v>256</v>
      </c>
      <c r="BA8" s="8">
        <v>1</v>
      </c>
      <c r="BB8" s="8">
        <v>3</v>
      </c>
      <c r="BC8" s="8">
        <v>9</v>
      </c>
      <c r="BD8" s="8">
        <v>18</v>
      </c>
      <c r="BE8" s="8">
        <v>2</v>
      </c>
      <c r="BF8" s="8">
        <v>2</v>
      </c>
      <c r="BG8" s="8">
        <v>0</v>
      </c>
      <c r="BH8" s="8">
        <v>0</v>
      </c>
      <c r="BI8" s="8">
        <v>0</v>
      </c>
      <c r="BJ8" s="8">
        <v>3</v>
      </c>
      <c r="BK8" s="8">
        <v>0</v>
      </c>
      <c r="BL8" s="8">
        <v>0</v>
      </c>
      <c r="BM8" s="8">
        <v>14</v>
      </c>
      <c r="BN8" s="8">
        <v>9</v>
      </c>
      <c r="BO8" s="8">
        <v>6</v>
      </c>
      <c r="BP8" s="8">
        <v>0</v>
      </c>
      <c r="BQ8" s="8">
        <v>50</v>
      </c>
      <c r="BR8" s="8">
        <v>8</v>
      </c>
      <c r="BS8" s="8">
        <v>1</v>
      </c>
      <c r="BT8" s="8">
        <v>4</v>
      </c>
      <c r="BU8" s="8">
        <v>14</v>
      </c>
      <c r="BV8" s="8">
        <v>7067</v>
      </c>
      <c r="BW8" s="8">
        <v>0</v>
      </c>
      <c r="BX8" s="8">
        <v>5</v>
      </c>
      <c r="BY8" s="8">
        <v>1</v>
      </c>
      <c r="BZ8" s="8">
        <v>1</v>
      </c>
      <c r="CA8" s="8">
        <v>2</v>
      </c>
      <c r="CB8" s="8">
        <v>3</v>
      </c>
      <c r="CC8" s="8">
        <v>0</v>
      </c>
      <c r="CD8" s="8">
        <v>5</v>
      </c>
      <c r="CE8" s="8">
        <v>4</v>
      </c>
      <c r="CF8" s="8">
        <v>6</v>
      </c>
      <c r="CG8" s="8">
        <v>1</v>
      </c>
      <c r="CH8" s="8">
        <v>20</v>
      </c>
      <c r="CI8" s="8">
        <v>5</v>
      </c>
      <c r="CJ8" s="8">
        <v>4</v>
      </c>
      <c r="CK8" s="8">
        <v>0</v>
      </c>
      <c r="CL8" s="8">
        <v>9</v>
      </c>
      <c r="CM8" s="8">
        <v>1</v>
      </c>
      <c r="CN8" s="8">
        <v>6</v>
      </c>
      <c r="CO8" s="8">
        <v>3</v>
      </c>
      <c r="CP8" s="8">
        <v>3</v>
      </c>
      <c r="CQ8" s="8">
        <v>10</v>
      </c>
      <c r="CR8" s="8">
        <v>1</v>
      </c>
      <c r="CS8" s="8">
        <v>2</v>
      </c>
      <c r="CT8" s="8">
        <v>9</v>
      </c>
      <c r="CU8" s="8">
        <v>2</v>
      </c>
      <c r="CV8" s="8">
        <v>11</v>
      </c>
      <c r="CW8" s="8">
        <v>46</v>
      </c>
      <c r="CX8" s="8">
        <v>32</v>
      </c>
      <c r="CY8" s="8">
        <v>11</v>
      </c>
      <c r="CZ8" s="8">
        <v>13</v>
      </c>
      <c r="DA8" s="8">
        <v>2</v>
      </c>
      <c r="DB8" s="8">
        <v>3</v>
      </c>
      <c r="DC8" s="8">
        <v>1</v>
      </c>
      <c r="DD8" s="8">
        <v>2</v>
      </c>
      <c r="DE8" s="8">
        <v>68</v>
      </c>
      <c r="DF8" s="8">
        <v>16097</v>
      </c>
      <c r="DG8" s="8">
        <v>3</v>
      </c>
      <c r="DH8" s="8">
        <v>33</v>
      </c>
      <c r="DI8" s="8">
        <v>8</v>
      </c>
      <c r="DJ8" s="8">
        <v>1</v>
      </c>
      <c r="DK8" s="8">
        <v>6</v>
      </c>
      <c r="DL8" s="8">
        <v>17</v>
      </c>
      <c r="DM8" s="8">
        <v>0</v>
      </c>
      <c r="DN8" s="8">
        <v>3</v>
      </c>
      <c r="DO8" s="8">
        <v>8</v>
      </c>
      <c r="DP8" s="8">
        <v>10</v>
      </c>
      <c r="DQ8" s="8">
        <v>4</v>
      </c>
      <c r="DR8" s="8">
        <v>0</v>
      </c>
      <c r="DS8" s="8">
        <v>183</v>
      </c>
      <c r="DT8" s="8">
        <v>11</v>
      </c>
      <c r="DU8" s="8">
        <v>3</v>
      </c>
      <c r="DV8" s="8">
        <v>1</v>
      </c>
      <c r="DW8" s="8">
        <v>1</v>
      </c>
      <c r="DX8" s="8">
        <v>1</v>
      </c>
      <c r="DY8" s="8">
        <v>1</v>
      </c>
      <c r="DZ8" s="8">
        <v>10</v>
      </c>
      <c r="EA8" s="8">
        <v>10</v>
      </c>
      <c r="EB8" s="8">
        <v>21</v>
      </c>
      <c r="EC8" s="8">
        <v>7</v>
      </c>
      <c r="ED8" s="8">
        <v>19</v>
      </c>
      <c r="EE8" s="8">
        <v>13</v>
      </c>
      <c r="EF8" s="8">
        <v>16</v>
      </c>
      <c r="EG8" s="8">
        <v>1</v>
      </c>
    </row>
    <row r="9" spans="2:137" ht="12.75">
      <c r="B9" s="7" t="s">
        <v>11</v>
      </c>
      <c r="C9" s="8">
        <v>5</v>
      </c>
      <c r="D9" s="8">
        <v>8</v>
      </c>
      <c r="E9" s="8">
        <v>4</v>
      </c>
      <c r="F9" s="8">
        <v>1</v>
      </c>
      <c r="G9" s="8">
        <v>8</v>
      </c>
      <c r="H9" s="8">
        <v>0</v>
      </c>
      <c r="I9" s="8">
        <v>10</v>
      </c>
      <c r="J9" s="8">
        <v>1</v>
      </c>
      <c r="K9" s="8">
        <v>1</v>
      </c>
      <c r="L9" s="8">
        <v>1</v>
      </c>
      <c r="M9" s="8">
        <v>0</v>
      </c>
      <c r="N9" s="8">
        <v>9</v>
      </c>
      <c r="O9" s="8">
        <v>8</v>
      </c>
      <c r="P9" s="8">
        <v>5</v>
      </c>
      <c r="Q9" s="8">
        <v>2</v>
      </c>
      <c r="R9" s="8">
        <v>16</v>
      </c>
      <c r="S9" s="8">
        <v>8644</v>
      </c>
      <c r="T9" s="8">
        <v>1163</v>
      </c>
      <c r="U9" s="8">
        <v>0</v>
      </c>
      <c r="V9" s="8">
        <v>2</v>
      </c>
      <c r="W9" s="8">
        <v>3</v>
      </c>
      <c r="X9" s="8">
        <v>1</v>
      </c>
      <c r="Y9" s="8">
        <v>26</v>
      </c>
      <c r="Z9" s="8">
        <v>56</v>
      </c>
      <c r="AA9" s="8">
        <v>3</v>
      </c>
      <c r="AB9" s="8">
        <v>1</v>
      </c>
      <c r="AC9" s="8">
        <v>4</v>
      </c>
      <c r="AD9" s="8">
        <v>2</v>
      </c>
      <c r="AE9" s="8">
        <v>3</v>
      </c>
      <c r="AF9" s="8">
        <v>18</v>
      </c>
      <c r="AG9" s="8">
        <v>60</v>
      </c>
      <c r="AH9" s="8">
        <v>1</v>
      </c>
      <c r="AI9" s="8">
        <v>1</v>
      </c>
      <c r="AJ9" s="8">
        <v>4</v>
      </c>
      <c r="AK9" s="8">
        <v>0</v>
      </c>
      <c r="AL9" s="8">
        <v>37</v>
      </c>
      <c r="AM9" s="8">
        <v>1</v>
      </c>
      <c r="AN9" s="8">
        <v>3</v>
      </c>
      <c r="AO9" s="8">
        <v>5</v>
      </c>
      <c r="AP9" s="8">
        <v>1</v>
      </c>
      <c r="AQ9" s="8">
        <v>5</v>
      </c>
      <c r="AR9" s="8">
        <v>5</v>
      </c>
      <c r="AS9" s="8">
        <v>7</v>
      </c>
      <c r="AT9" s="8">
        <v>6</v>
      </c>
      <c r="AU9" s="8">
        <v>1</v>
      </c>
      <c r="AV9" s="8">
        <v>4</v>
      </c>
      <c r="AW9" s="8">
        <v>4</v>
      </c>
      <c r="AX9" s="8">
        <v>4</v>
      </c>
      <c r="AY9" s="8">
        <v>2</v>
      </c>
      <c r="AZ9" s="8">
        <v>360</v>
      </c>
      <c r="BA9" s="8">
        <v>5</v>
      </c>
      <c r="BB9" s="8">
        <v>3</v>
      </c>
      <c r="BC9" s="8">
        <v>2</v>
      </c>
      <c r="BD9" s="8">
        <v>14</v>
      </c>
      <c r="BE9" s="8">
        <v>0</v>
      </c>
      <c r="BF9" s="8">
        <v>0</v>
      </c>
      <c r="BG9" s="8">
        <v>4</v>
      </c>
      <c r="BH9" s="8">
        <v>2</v>
      </c>
      <c r="BI9" s="8">
        <v>0</v>
      </c>
      <c r="BJ9" s="8">
        <v>3</v>
      </c>
      <c r="BK9" s="8">
        <v>1</v>
      </c>
      <c r="BL9" s="8">
        <v>2</v>
      </c>
      <c r="BM9" s="8">
        <v>8</v>
      </c>
      <c r="BN9" s="8">
        <v>5</v>
      </c>
      <c r="BO9" s="8">
        <v>0</v>
      </c>
      <c r="BP9" s="8">
        <v>1</v>
      </c>
      <c r="BQ9" s="8">
        <v>38</v>
      </c>
      <c r="BR9" s="8">
        <v>4</v>
      </c>
      <c r="BS9" s="8">
        <v>4</v>
      </c>
      <c r="BT9" s="8">
        <v>5</v>
      </c>
      <c r="BU9" s="8">
        <v>8</v>
      </c>
      <c r="BV9" s="8">
        <v>3464</v>
      </c>
      <c r="BW9" s="8">
        <v>3</v>
      </c>
      <c r="BX9" s="8">
        <v>1</v>
      </c>
      <c r="BY9" s="8">
        <v>1</v>
      </c>
      <c r="BZ9" s="8">
        <v>1</v>
      </c>
      <c r="CA9" s="8">
        <v>3</v>
      </c>
      <c r="CB9" s="8">
        <v>0</v>
      </c>
      <c r="CC9" s="8">
        <v>2</v>
      </c>
      <c r="CD9" s="8">
        <v>3</v>
      </c>
      <c r="CE9" s="8">
        <v>18</v>
      </c>
      <c r="CF9" s="8">
        <v>5</v>
      </c>
      <c r="CG9" s="8">
        <v>4</v>
      </c>
      <c r="CH9" s="8">
        <v>7</v>
      </c>
      <c r="CI9" s="8">
        <v>3</v>
      </c>
      <c r="CJ9" s="8">
        <v>1</v>
      </c>
      <c r="CK9" s="8">
        <v>0</v>
      </c>
      <c r="CL9" s="8">
        <v>2</v>
      </c>
      <c r="CM9" s="8">
        <v>1</v>
      </c>
      <c r="CN9" s="8">
        <v>5</v>
      </c>
      <c r="CO9" s="8">
        <v>3</v>
      </c>
      <c r="CP9" s="8">
        <v>3</v>
      </c>
      <c r="CQ9" s="8">
        <v>15</v>
      </c>
      <c r="CR9" s="8">
        <v>4</v>
      </c>
      <c r="CS9" s="8">
        <v>1</v>
      </c>
      <c r="CT9" s="8">
        <v>7</v>
      </c>
      <c r="CU9" s="8">
        <v>3</v>
      </c>
      <c r="CV9" s="8">
        <v>2</v>
      </c>
      <c r="CW9" s="8">
        <v>55</v>
      </c>
      <c r="CX9" s="8">
        <v>19</v>
      </c>
      <c r="CY9" s="8">
        <v>10</v>
      </c>
      <c r="CZ9" s="8">
        <v>10</v>
      </c>
      <c r="DA9" s="8">
        <v>2</v>
      </c>
      <c r="DB9" s="8">
        <v>0</v>
      </c>
      <c r="DC9" s="8">
        <v>4</v>
      </c>
      <c r="DD9" s="8">
        <v>3</v>
      </c>
      <c r="DE9" s="8">
        <v>33</v>
      </c>
      <c r="DF9" s="8">
        <v>9862</v>
      </c>
      <c r="DG9" s="8">
        <v>2</v>
      </c>
      <c r="DH9" s="8">
        <v>21</v>
      </c>
      <c r="DI9" s="8">
        <v>3</v>
      </c>
      <c r="DJ9" s="8">
        <v>0</v>
      </c>
      <c r="DK9" s="8">
        <v>3</v>
      </c>
      <c r="DL9" s="8">
        <v>9</v>
      </c>
      <c r="DM9" s="8">
        <v>2</v>
      </c>
      <c r="DN9" s="8">
        <v>0</v>
      </c>
      <c r="DO9" s="8">
        <v>2</v>
      </c>
      <c r="DP9" s="8">
        <v>2</v>
      </c>
      <c r="DQ9" s="8">
        <v>5</v>
      </c>
      <c r="DR9" s="8">
        <v>0</v>
      </c>
      <c r="DS9" s="8">
        <v>93</v>
      </c>
      <c r="DT9" s="8">
        <v>3</v>
      </c>
      <c r="DU9" s="8">
        <v>0</v>
      </c>
      <c r="DV9" s="8">
        <v>1</v>
      </c>
      <c r="DW9" s="8">
        <v>1</v>
      </c>
      <c r="DX9" s="8">
        <v>0</v>
      </c>
      <c r="DY9" s="8">
        <v>2</v>
      </c>
      <c r="DZ9" s="8">
        <v>5</v>
      </c>
      <c r="EA9" s="8">
        <v>6</v>
      </c>
      <c r="EB9" s="8">
        <v>15</v>
      </c>
      <c r="EC9" s="8">
        <v>16</v>
      </c>
      <c r="ED9" s="8">
        <v>15</v>
      </c>
      <c r="EE9" s="8">
        <v>7</v>
      </c>
      <c r="EF9" s="8">
        <v>15</v>
      </c>
      <c r="EG9" s="8">
        <v>1</v>
      </c>
    </row>
    <row r="10" spans="2:137" ht="12.75">
      <c r="B10" s="7" t="s">
        <v>12</v>
      </c>
      <c r="C10" s="8">
        <v>9</v>
      </c>
      <c r="D10" s="8">
        <v>10</v>
      </c>
      <c r="E10" s="8">
        <v>2</v>
      </c>
      <c r="F10" s="8">
        <v>1</v>
      </c>
      <c r="G10" s="8">
        <v>13</v>
      </c>
      <c r="H10" s="8">
        <v>13</v>
      </c>
      <c r="I10" s="8">
        <v>9</v>
      </c>
      <c r="J10" s="8">
        <v>11</v>
      </c>
      <c r="K10" s="8">
        <v>0</v>
      </c>
      <c r="L10" s="8">
        <v>3</v>
      </c>
      <c r="M10" s="8">
        <v>1</v>
      </c>
      <c r="N10" s="8">
        <v>25</v>
      </c>
      <c r="O10" s="8">
        <v>22</v>
      </c>
      <c r="P10" s="8">
        <v>8</v>
      </c>
      <c r="Q10" s="8">
        <v>6</v>
      </c>
      <c r="R10" s="8">
        <v>31</v>
      </c>
      <c r="S10" s="8">
        <v>18052</v>
      </c>
      <c r="T10" s="8">
        <v>2856</v>
      </c>
      <c r="U10" s="8">
        <v>0</v>
      </c>
      <c r="V10" s="8">
        <v>4</v>
      </c>
      <c r="W10" s="8">
        <v>3</v>
      </c>
      <c r="X10" s="8">
        <v>1</v>
      </c>
      <c r="Y10" s="8">
        <v>54</v>
      </c>
      <c r="Z10" s="8">
        <v>89</v>
      </c>
      <c r="AA10" s="8">
        <v>11</v>
      </c>
      <c r="AB10" s="8">
        <v>0</v>
      </c>
      <c r="AC10" s="8">
        <v>2</v>
      </c>
      <c r="AD10" s="8">
        <v>6</v>
      </c>
      <c r="AE10" s="8">
        <v>3</v>
      </c>
      <c r="AF10" s="8">
        <v>21</v>
      </c>
      <c r="AG10" s="8">
        <v>79</v>
      </c>
      <c r="AH10" s="8">
        <v>2</v>
      </c>
      <c r="AI10" s="8">
        <v>2</v>
      </c>
      <c r="AJ10" s="8">
        <v>10</v>
      </c>
      <c r="AK10" s="8">
        <v>2</v>
      </c>
      <c r="AL10" s="8">
        <v>24</v>
      </c>
      <c r="AM10" s="8">
        <v>0</v>
      </c>
      <c r="AN10" s="8">
        <v>0</v>
      </c>
      <c r="AO10" s="8">
        <v>10</v>
      </c>
      <c r="AP10" s="8">
        <v>4</v>
      </c>
      <c r="AQ10" s="8">
        <v>62</v>
      </c>
      <c r="AR10" s="8">
        <v>2</v>
      </c>
      <c r="AS10" s="8">
        <v>7</v>
      </c>
      <c r="AT10" s="8">
        <v>6</v>
      </c>
      <c r="AU10" s="8">
        <v>3</v>
      </c>
      <c r="AV10" s="8">
        <v>7</v>
      </c>
      <c r="AW10" s="8">
        <v>10</v>
      </c>
      <c r="AX10" s="8">
        <v>13</v>
      </c>
      <c r="AY10" s="8">
        <v>3</v>
      </c>
      <c r="AZ10" s="8">
        <v>406</v>
      </c>
      <c r="BA10" s="8">
        <v>6</v>
      </c>
      <c r="BB10" s="8">
        <v>3</v>
      </c>
      <c r="BC10" s="8">
        <v>15</v>
      </c>
      <c r="BD10" s="8">
        <v>13</v>
      </c>
      <c r="BE10" s="8">
        <v>2</v>
      </c>
      <c r="BF10" s="8">
        <v>6</v>
      </c>
      <c r="BG10" s="8">
        <v>2</v>
      </c>
      <c r="BH10" s="8">
        <v>5</v>
      </c>
      <c r="BI10" s="8">
        <v>2</v>
      </c>
      <c r="BJ10" s="8">
        <v>4</v>
      </c>
      <c r="BK10" s="8">
        <v>0</v>
      </c>
      <c r="BL10" s="8">
        <v>0</v>
      </c>
      <c r="BM10" s="8">
        <v>11</v>
      </c>
      <c r="BN10" s="8">
        <v>12</v>
      </c>
      <c r="BO10" s="8">
        <v>5</v>
      </c>
      <c r="BP10" s="8">
        <v>6</v>
      </c>
      <c r="BQ10" s="8">
        <v>46</v>
      </c>
      <c r="BR10" s="8">
        <v>16</v>
      </c>
      <c r="BS10" s="8">
        <v>5</v>
      </c>
      <c r="BT10" s="8">
        <v>0</v>
      </c>
      <c r="BU10" s="8">
        <v>15</v>
      </c>
      <c r="BV10" s="8">
        <v>4973</v>
      </c>
      <c r="BW10" s="8">
        <v>0</v>
      </c>
      <c r="BX10" s="8">
        <v>2</v>
      </c>
      <c r="BY10" s="8">
        <v>4</v>
      </c>
      <c r="BZ10" s="8">
        <v>3</v>
      </c>
      <c r="CA10" s="8">
        <v>10</v>
      </c>
      <c r="CB10" s="8">
        <v>3</v>
      </c>
      <c r="CC10" s="8">
        <v>0</v>
      </c>
      <c r="CD10" s="8">
        <v>6</v>
      </c>
      <c r="CE10" s="8">
        <v>1</v>
      </c>
      <c r="CF10" s="8">
        <v>1</v>
      </c>
      <c r="CG10" s="8">
        <v>30</v>
      </c>
      <c r="CH10" s="8">
        <v>21</v>
      </c>
      <c r="CI10" s="8">
        <v>14</v>
      </c>
      <c r="CJ10" s="8">
        <v>1</v>
      </c>
      <c r="CK10" s="8">
        <v>7</v>
      </c>
      <c r="CL10" s="8">
        <v>8</v>
      </c>
      <c r="CM10" s="8">
        <v>7</v>
      </c>
      <c r="CN10" s="8">
        <v>9</v>
      </c>
      <c r="CO10" s="8">
        <v>3</v>
      </c>
      <c r="CP10" s="8">
        <v>2</v>
      </c>
      <c r="CQ10" s="8">
        <v>11</v>
      </c>
      <c r="CR10" s="8">
        <v>6</v>
      </c>
      <c r="CS10" s="8">
        <v>2</v>
      </c>
      <c r="CT10" s="8">
        <v>3</v>
      </c>
      <c r="CU10" s="8">
        <v>44</v>
      </c>
      <c r="CV10" s="8">
        <v>12</v>
      </c>
      <c r="CW10" s="8">
        <v>37</v>
      </c>
      <c r="CX10" s="8">
        <v>16</v>
      </c>
      <c r="CY10" s="8">
        <v>11</v>
      </c>
      <c r="CZ10" s="8">
        <v>32</v>
      </c>
      <c r="DA10" s="8">
        <v>3</v>
      </c>
      <c r="DB10" s="8">
        <v>0</v>
      </c>
      <c r="DC10" s="8">
        <v>4</v>
      </c>
      <c r="DD10" s="8">
        <v>7</v>
      </c>
      <c r="DE10" s="8">
        <v>47</v>
      </c>
      <c r="DF10" s="8">
        <v>17895</v>
      </c>
      <c r="DG10" s="8">
        <v>2</v>
      </c>
      <c r="DH10" s="8">
        <v>52</v>
      </c>
      <c r="DI10" s="8">
        <v>6</v>
      </c>
      <c r="DJ10" s="8">
        <v>0</v>
      </c>
      <c r="DK10" s="8">
        <v>4</v>
      </c>
      <c r="DL10" s="8">
        <v>16</v>
      </c>
      <c r="DM10" s="8">
        <v>6</v>
      </c>
      <c r="DN10" s="8">
        <v>0</v>
      </c>
      <c r="DO10" s="8">
        <v>1</v>
      </c>
      <c r="DP10" s="8">
        <v>4</v>
      </c>
      <c r="DQ10" s="8">
        <v>1</v>
      </c>
      <c r="DR10" s="8">
        <v>0</v>
      </c>
      <c r="DS10" s="8">
        <v>147</v>
      </c>
      <c r="DT10" s="8">
        <v>15</v>
      </c>
      <c r="DU10" s="8">
        <v>0</v>
      </c>
      <c r="DV10" s="8">
        <v>0</v>
      </c>
      <c r="DW10" s="8">
        <v>2</v>
      </c>
      <c r="DX10" s="8">
        <v>6</v>
      </c>
      <c r="DY10" s="8">
        <v>9</v>
      </c>
      <c r="DZ10" s="8">
        <v>23</v>
      </c>
      <c r="EA10" s="8">
        <v>16</v>
      </c>
      <c r="EB10" s="8">
        <v>31</v>
      </c>
      <c r="EC10" s="8">
        <v>4</v>
      </c>
      <c r="ED10" s="8">
        <v>12</v>
      </c>
      <c r="EE10" s="8">
        <v>5</v>
      </c>
      <c r="EF10" s="8">
        <v>18</v>
      </c>
      <c r="EG10" s="8">
        <v>1</v>
      </c>
    </row>
    <row r="11" spans="1:137" ht="12.75">
      <c r="A11" s="9" t="s">
        <v>14</v>
      </c>
      <c r="C11" s="8">
        <v>42</v>
      </c>
      <c r="D11" s="8">
        <v>53</v>
      </c>
      <c r="E11" s="8">
        <v>28</v>
      </c>
      <c r="F11" s="8">
        <v>35</v>
      </c>
      <c r="G11" s="8">
        <v>110</v>
      </c>
      <c r="H11" s="8">
        <v>16</v>
      </c>
      <c r="I11" s="8">
        <v>79</v>
      </c>
      <c r="J11" s="8">
        <v>15</v>
      </c>
      <c r="K11" s="8">
        <v>12</v>
      </c>
      <c r="L11" s="8">
        <v>14</v>
      </c>
      <c r="M11" s="8">
        <v>3</v>
      </c>
      <c r="N11" s="8">
        <v>110</v>
      </c>
      <c r="O11" s="8">
        <v>93</v>
      </c>
      <c r="P11" s="8">
        <v>26</v>
      </c>
      <c r="Q11" s="8">
        <v>20</v>
      </c>
      <c r="R11" s="8">
        <v>163</v>
      </c>
      <c r="S11" s="8">
        <v>74180</v>
      </c>
      <c r="T11" s="8">
        <v>11687</v>
      </c>
      <c r="U11" s="8">
        <v>8</v>
      </c>
      <c r="V11" s="8">
        <v>26</v>
      </c>
      <c r="W11" s="8">
        <v>27</v>
      </c>
      <c r="X11" s="8">
        <v>9</v>
      </c>
      <c r="Y11" s="8">
        <v>243</v>
      </c>
      <c r="Z11" s="8">
        <v>374</v>
      </c>
      <c r="AA11" s="8">
        <v>32</v>
      </c>
      <c r="AB11" s="8">
        <v>7</v>
      </c>
      <c r="AC11" s="8">
        <v>11</v>
      </c>
      <c r="AD11" s="8">
        <v>25</v>
      </c>
      <c r="AE11" s="8">
        <v>23</v>
      </c>
      <c r="AF11" s="8">
        <v>108</v>
      </c>
      <c r="AG11" s="8">
        <v>529</v>
      </c>
      <c r="AH11" s="8">
        <v>11</v>
      </c>
      <c r="AI11" s="8">
        <v>11</v>
      </c>
      <c r="AJ11" s="8">
        <v>45</v>
      </c>
      <c r="AK11" s="8">
        <v>11</v>
      </c>
      <c r="AL11" s="8">
        <v>255</v>
      </c>
      <c r="AM11" s="8">
        <v>12</v>
      </c>
      <c r="AN11" s="8">
        <v>9</v>
      </c>
      <c r="AO11" s="8">
        <v>73</v>
      </c>
      <c r="AP11" s="8">
        <v>27</v>
      </c>
      <c r="AQ11" s="8">
        <v>85</v>
      </c>
      <c r="AR11" s="8">
        <v>22</v>
      </c>
      <c r="AS11" s="8">
        <v>60</v>
      </c>
      <c r="AT11" s="8">
        <v>46</v>
      </c>
      <c r="AU11" s="8">
        <v>24</v>
      </c>
      <c r="AV11" s="8">
        <v>25</v>
      </c>
      <c r="AW11" s="8">
        <v>46</v>
      </c>
      <c r="AX11" s="8">
        <v>64</v>
      </c>
      <c r="AY11" s="8">
        <v>18</v>
      </c>
      <c r="AZ11" s="8">
        <v>1712</v>
      </c>
      <c r="BA11" s="8">
        <v>18</v>
      </c>
      <c r="BB11" s="8">
        <v>20</v>
      </c>
      <c r="BC11" s="8">
        <v>53</v>
      </c>
      <c r="BD11" s="8">
        <v>92</v>
      </c>
      <c r="BE11" s="8">
        <v>5</v>
      </c>
      <c r="BF11" s="8">
        <v>11</v>
      </c>
      <c r="BG11" s="8">
        <v>15</v>
      </c>
      <c r="BH11" s="8">
        <v>15</v>
      </c>
      <c r="BI11" s="8">
        <v>256</v>
      </c>
      <c r="BJ11" s="8">
        <v>21</v>
      </c>
      <c r="BK11" s="8">
        <v>11</v>
      </c>
      <c r="BL11" s="8">
        <v>7</v>
      </c>
      <c r="BM11" s="8">
        <v>58</v>
      </c>
      <c r="BN11" s="8">
        <v>41</v>
      </c>
      <c r="BO11" s="8">
        <v>15</v>
      </c>
      <c r="BP11" s="8">
        <v>14</v>
      </c>
      <c r="BQ11" s="8">
        <v>342</v>
      </c>
      <c r="BR11" s="8">
        <v>45</v>
      </c>
      <c r="BS11" s="8">
        <v>15</v>
      </c>
      <c r="BT11" s="8">
        <v>23</v>
      </c>
      <c r="BU11" s="8">
        <v>77</v>
      </c>
      <c r="BV11" s="8">
        <v>25751</v>
      </c>
      <c r="BW11" s="8">
        <v>9</v>
      </c>
      <c r="BX11" s="8">
        <v>15</v>
      </c>
      <c r="BY11" s="8">
        <v>13</v>
      </c>
      <c r="BZ11" s="8">
        <v>8</v>
      </c>
      <c r="CA11" s="8">
        <v>43</v>
      </c>
      <c r="CB11" s="8">
        <v>15</v>
      </c>
      <c r="CC11" s="8">
        <v>5</v>
      </c>
      <c r="CD11" s="8">
        <v>33</v>
      </c>
      <c r="CE11" s="8">
        <v>35</v>
      </c>
      <c r="CF11" s="8">
        <v>23</v>
      </c>
      <c r="CG11" s="8">
        <v>68</v>
      </c>
      <c r="CH11" s="8">
        <v>75</v>
      </c>
      <c r="CI11" s="8">
        <v>318</v>
      </c>
      <c r="CJ11" s="8">
        <v>7</v>
      </c>
      <c r="CK11" s="8">
        <v>20</v>
      </c>
      <c r="CL11" s="8">
        <v>31</v>
      </c>
      <c r="CM11" s="8">
        <v>17</v>
      </c>
      <c r="CN11" s="8">
        <v>424</v>
      </c>
      <c r="CO11" s="8">
        <v>19</v>
      </c>
      <c r="CP11" s="8">
        <v>19</v>
      </c>
      <c r="CQ11" s="8">
        <v>103</v>
      </c>
      <c r="CR11" s="8">
        <v>37</v>
      </c>
      <c r="CS11" s="8">
        <v>20</v>
      </c>
      <c r="CT11" s="8">
        <v>40</v>
      </c>
      <c r="CU11" s="8">
        <v>59</v>
      </c>
      <c r="CV11" s="8">
        <v>43</v>
      </c>
      <c r="CW11" s="8">
        <v>560</v>
      </c>
      <c r="CX11" s="8">
        <v>148</v>
      </c>
      <c r="CY11" s="8">
        <v>63</v>
      </c>
      <c r="CZ11" s="8">
        <v>76</v>
      </c>
      <c r="DA11" s="8">
        <v>13</v>
      </c>
      <c r="DB11" s="8">
        <v>9</v>
      </c>
      <c r="DC11" s="8">
        <v>19</v>
      </c>
      <c r="DD11" s="8">
        <v>18</v>
      </c>
      <c r="DE11" s="8">
        <v>300</v>
      </c>
      <c r="DF11" s="8">
        <v>84084</v>
      </c>
      <c r="DG11" s="8">
        <v>11</v>
      </c>
      <c r="DH11" s="8">
        <v>214</v>
      </c>
      <c r="DI11" s="8">
        <v>67</v>
      </c>
      <c r="DJ11" s="8">
        <v>87</v>
      </c>
      <c r="DK11" s="8">
        <v>29</v>
      </c>
      <c r="DL11" s="8">
        <v>90</v>
      </c>
      <c r="DM11" s="8">
        <v>11</v>
      </c>
      <c r="DN11" s="8">
        <v>7</v>
      </c>
      <c r="DO11" s="8">
        <v>32</v>
      </c>
      <c r="DP11" s="8">
        <v>21</v>
      </c>
      <c r="DQ11" s="8">
        <v>24</v>
      </c>
      <c r="DR11" s="8">
        <v>0</v>
      </c>
      <c r="DS11" s="8">
        <v>626</v>
      </c>
      <c r="DT11" s="8">
        <v>48</v>
      </c>
      <c r="DU11" s="8">
        <v>7</v>
      </c>
      <c r="DV11" s="8">
        <v>12</v>
      </c>
      <c r="DW11" s="8">
        <v>8</v>
      </c>
      <c r="DX11" s="8">
        <v>8</v>
      </c>
      <c r="DY11" s="8">
        <v>26</v>
      </c>
      <c r="DZ11" s="8">
        <v>82</v>
      </c>
      <c r="EA11" s="8">
        <v>61</v>
      </c>
      <c r="EB11" s="8">
        <v>146</v>
      </c>
      <c r="EC11" s="8">
        <v>61</v>
      </c>
      <c r="ED11" s="8">
        <v>85</v>
      </c>
      <c r="EE11" s="8">
        <v>33</v>
      </c>
      <c r="EF11" s="8">
        <v>86</v>
      </c>
      <c r="EG11" s="8">
        <v>10</v>
      </c>
    </row>
    <row r="12" spans="2:137" s="10" customFormat="1" ht="12.75">
      <c r="B12" s="11" t="s">
        <v>118</v>
      </c>
      <c r="C12" s="12">
        <f aca="true" t="shared" si="0" ref="C12:AM12">C11/206250</f>
        <v>0.00020363636363636363</v>
      </c>
      <c r="D12" s="12">
        <f t="shared" si="0"/>
        <v>0.000256969696969697</v>
      </c>
      <c r="E12" s="12">
        <f t="shared" si="0"/>
        <v>0.00013575757575757575</v>
      </c>
      <c r="F12" s="12">
        <f t="shared" si="0"/>
        <v>0.0001696969696969697</v>
      </c>
      <c r="G12" s="12">
        <f t="shared" si="0"/>
        <v>0.0005333333333333334</v>
      </c>
      <c r="H12" s="12">
        <f t="shared" si="0"/>
        <v>7.757575757575758E-05</v>
      </c>
      <c r="I12" s="12">
        <f t="shared" si="0"/>
        <v>0.000383030303030303</v>
      </c>
      <c r="J12" s="12">
        <f t="shared" si="0"/>
        <v>7.272727272727273E-05</v>
      </c>
      <c r="K12" s="12">
        <f t="shared" si="0"/>
        <v>5.818181818181818E-05</v>
      </c>
      <c r="L12" s="12">
        <f t="shared" si="0"/>
        <v>6.787878787878788E-05</v>
      </c>
      <c r="M12" s="12">
        <f t="shared" si="0"/>
        <v>1.4545454545454545E-05</v>
      </c>
      <c r="N12" s="12">
        <f t="shared" si="0"/>
        <v>0.0005333333333333334</v>
      </c>
      <c r="O12" s="12">
        <f t="shared" si="0"/>
        <v>0.0004509090909090909</v>
      </c>
      <c r="P12" s="12">
        <f t="shared" si="0"/>
        <v>0.00012606060606060605</v>
      </c>
      <c r="Q12" s="12">
        <f t="shared" si="0"/>
        <v>9.696969696969698E-05</v>
      </c>
      <c r="R12" s="12">
        <f t="shared" si="0"/>
        <v>0.0007903030303030303</v>
      </c>
      <c r="S12" s="12">
        <f t="shared" si="0"/>
        <v>0.35966060606060607</v>
      </c>
      <c r="T12" s="12">
        <f t="shared" si="0"/>
        <v>0.05666424242424242</v>
      </c>
      <c r="U12" s="12">
        <f t="shared" si="0"/>
        <v>3.878787878787879E-05</v>
      </c>
      <c r="V12" s="12">
        <f t="shared" si="0"/>
        <v>0.00012606060606060605</v>
      </c>
      <c r="W12" s="12">
        <f t="shared" si="0"/>
        <v>0.0001309090909090909</v>
      </c>
      <c r="X12" s="12">
        <f t="shared" si="0"/>
        <v>4.3636363636363636E-05</v>
      </c>
      <c r="Y12" s="12">
        <f t="shared" si="0"/>
        <v>0.0011781818181818182</v>
      </c>
      <c r="Z12" s="12">
        <f t="shared" si="0"/>
        <v>0.0018133333333333332</v>
      </c>
      <c r="AA12" s="12">
        <f t="shared" si="0"/>
        <v>0.00015515151515151516</v>
      </c>
      <c r="AB12" s="12">
        <f t="shared" si="0"/>
        <v>3.393939393939394E-05</v>
      </c>
      <c r="AC12" s="12">
        <f t="shared" si="0"/>
        <v>5.333333333333333E-05</v>
      </c>
      <c r="AD12" s="12">
        <f t="shared" si="0"/>
        <v>0.00012121212121212121</v>
      </c>
      <c r="AE12" s="12">
        <f t="shared" si="0"/>
        <v>0.00011151515151515152</v>
      </c>
      <c r="AF12" s="12">
        <f t="shared" si="0"/>
        <v>0.0005236363636363636</v>
      </c>
      <c r="AG12" s="12">
        <f t="shared" si="0"/>
        <v>0.002564848484848485</v>
      </c>
      <c r="AH12" s="12">
        <f t="shared" si="0"/>
        <v>5.333333333333333E-05</v>
      </c>
      <c r="AI12" s="12">
        <f t="shared" si="0"/>
        <v>5.333333333333333E-05</v>
      </c>
      <c r="AJ12" s="12">
        <f t="shared" si="0"/>
        <v>0.00021818181818181818</v>
      </c>
      <c r="AK12" s="12">
        <f t="shared" si="0"/>
        <v>5.333333333333333E-05</v>
      </c>
      <c r="AL12" s="12">
        <f t="shared" si="0"/>
        <v>0.0012363636363636364</v>
      </c>
      <c r="AM12" s="12">
        <f t="shared" si="0"/>
        <v>5.818181818181818E-05</v>
      </c>
      <c r="AN12" s="12">
        <f>AN11/160542</f>
        <v>5.606009642336585E-05</v>
      </c>
      <c r="AO12" s="12">
        <f aca="true" t="shared" si="1" ref="AO12:BE12">AO11/206250</f>
        <v>0.00035393939393939396</v>
      </c>
      <c r="AP12" s="12">
        <f t="shared" si="1"/>
        <v>0.0001309090909090909</v>
      </c>
      <c r="AQ12" s="12">
        <f t="shared" si="1"/>
        <v>0.00041212121212121214</v>
      </c>
      <c r="AR12" s="12">
        <f t="shared" si="1"/>
        <v>0.00010666666666666667</v>
      </c>
      <c r="AS12" s="12">
        <f t="shared" si="1"/>
        <v>0.0002909090909090909</v>
      </c>
      <c r="AT12" s="12">
        <f t="shared" si="1"/>
        <v>0.00022303030303030304</v>
      </c>
      <c r="AU12" s="12">
        <f t="shared" si="1"/>
        <v>0.00011636363636363636</v>
      </c>
      <c r="AV12" s="12">
        <f t="shared" si="1"/>
        <v>0.00012121212121212121</v>
      </c>
      <c r="AW12" s="12">
        <f t="shared" si="1"/>
        <v>0.00022303030303030304</v>
      </c>
      <c r="AX12" s="12">
        <f t="shared" si="1"/>
        <v>0.0003103030303030303</v>
      </c>
      <c r="AY12" s="12">
        <f t="shared" si="1"/>
        <v>8.727272727272727E-05</v>
      </c>
      <c r="AZ12" s="12">
        <f t="shared" si="1"/>
        <v>0.00830060606060606</v>
      </c>
      <c r="BA12" s="12">
        <f t="shared" si="1"/>
        <v>8.727272727272727E-05</v>
      </c>
      <c r="BB12" s="12">
        <f t="shared" si="1"/>
        <v>9.696969696969698E-05</v>
      </c>
      <c r="BC12" s="12">
        <f t="shared" si="1"/>
        <v>0.000256969696969697</v>
      </c>
      <c r="BD12" s="12">
        <f t="shared" si="1"/>
        <v>0.0004460606060606061</v>
      </c>
      <c r="BE12" s="12">
        <f t="shared" si="1"/>
        <v>2.4242424242424244E-05</v>
      </c>
      <c r="BF12" s="12">
        <f>BF11/189256</f>
        <v>5.8122331656592126E-05</v>
      </c>
      <c r="BG12" s="12">
        <f aca="true" t="shared" si="2" ref="BG12:BM12">BG11/206250</f>
        <v>7.272727272727273E-05</v>
      </c>
      <c r="BH12" s="12">
        <f t="shared" si="2"/>
        <v>7.272727272727273E-05</v>
      </c>
      <c r="BI12" s="12">
        <f t="shared" si="2"/>
        <v>0.0012412121212121213</v>
      </c>
      <c r="BJ12" s="12">
        <f t="shared" si="2"/>
        <v>0.00010181818181818181</v>
      </c>
      <c r="BK12" s="12">
        <f t="shared" si="2"/>
        <v>5.333333333333333E-05</v>
      </c>
      <c r="BL12" s="12">
        <f t="shared" si="2"/>
        <v>3.393939393939394E-05</v>
      </c>
      <c r="BM12" s="12">
        <f t="shared" si="2"/>
        <v>0.0002812121212121212</v>
      </c>
      <c r="BN12" s="12">
        <f>BN11/206250</f>
        <v>0.00019878787878787878</v>
      </c>
      <c r="BO12" s="12">
        <f>BO11/189256</f>
        <v>7.9257724986262E-05</v>
      </c>
      <c r="BP12" s="12">
        <f aca="true" t="shared" si="3" ref="BP12:DC12">BP11/206250</f>
        <v>6.787878787878788E-05</v>
      </c>
      <c r="BQ12" s="12">
        <f t="shared" si="3"/>
        <v>0.0016581818181818182</v>
      </c>
      <c r="BR12" s="12">
        <f t="shared" si="3"/>
        <v>0.00021818181818181818</v>
      </c>
      <c r="BS12" s="12">
        <f t="shared" si="3"/>
        <v>7.272727272727273E-05</v>
      </c>
      <c r="BT12" s="12">
        <f t="shared" si="3"/>
        <v>0.00011151515151515152</v>
      </c>
      <c r="BU12" s="12">
        <f t="shared" si="3"/>
        <v>0.0003733333333333333</v>
      </c>
      <c r="BV12" s="12">
        <f t="shared" si="3"/>
        <v>0.12485333333333333</v>
      </c>
      <c r="BW12" s="12">
        <f t="shared" si="3"/>
        <v>4.3636363636363636E-05</v>
      </c>
      <c r="BX12" s="12">
        <f t="shared" si="3"/>
        <v>7.272727272727273E-05</v>
      </c>
      <c r="BY12" s="12">
        <f t="shared" si="3"/>
        <v>6.303030303030302E-05</v>
      </c>
      <c r="BZ12" s="12">
        <f t="shared" si="3"/>
        <v>3.878787878787879E-05</v>
      </c>
      <c r="CA12" s="12">
        <f t="shared" si="3"/>
        <v>0.00020848484848484848</v>
      </c>
      <c r="CB12" s="12">
        <f t="shared" si="3"/>
        <v>7.272727272727273E-05</v>
      </c>
      <c r="CC12" s="12">
        <f t="shared" si="3"/>
        <v>2.4242424242424244E-05</v>
      </c>
      <c r="CD12" s="12">
        <f t="shared" si="3"/>
        <v>0.00016</v>
      </c>
      <c r="CE12" s="12">
        <f t="shared" si="3"/>
        <v>0.0001696969696969697</v>
      </c>
      <c r="CF12" s="12">
        <f t="shared" si="3"/>
        <v>0.00011151515151515152</v>
      </c>
      <c r="CG12" s="12">
        <f t="shared" si="3"/>
        <v>0.0003296969696969697</v>
      </c>
      <c r="CH12" s="12">
        <f t="shared" si="3"/>
        <v>0.0003636363636363636</v>
      </c>
      <c r="CI12" s="12">
        <f t="shared" si="3"/>
        <v>0.0015418181818181817</v>
      </c>
      <c r="CJ12" s="12">
        <f t="shared" si="3"/>
        <v>3.393939393939394E-05</v>
      </c>
      <c r="CK12" s="12">
        <f t="shared" si="3"/>
        <v>9.696969696969698E-05</v>
      </c>
      <c r="CL12" s="12">
        <f t="shared" si="3"/>
        <v>0.0001503030303030303</v>
      </c>
      <c r="CM12" s="12">
        <f t="shared" si="3"/>
        <v>8.242424242424242E-05</v>
      </c>
      <c r="CN12" s="12">
        <f t="shared" si="3"/>
        <v>0.002055757575757576</v>
      </c>
      <c r="CO12" s="12">
        <f t="shared" si="3"/>
        <v>9.212121212121212E-05</v>
      </c>
      <c r="CP12" s="12">
        <f t="shared" si="3"/>
        <v>9.212121212121212E-05</v>
      </c>
      <c r="CQ12" s="12">
        <f t="shared" si="3"/>
        <v>0.0004993939393939394</v>
      </c>
      <c r="CR12" s="12">
        <f t="shared" si="3"/>
        <v>0.0001793939393939394</v>
      </c>
      <c r="CS12" s="12">
        <f t="shared" si="3"/>
        <v>9.696969696969698E-05</v>
      </c>
      <c r="CT12" s="12">
        <f t="shared" si="3"/>
        <v>0.00019393939393939395</v>
      </c>
      <c r="CU12" s="12">
        <f t="shared" si="3"/>
        <v>0.00028606060606060603</v>
      </c>
      <c r="CV12" s="12">
        <f t="shared" si="3"/>
        <v>0.00020848484848484848</v>
      </c>
      <c r="CW12" s="12">
        <f t="shared" si="3"/>
        <v>0.002715151515151515</v>
      </c>
      <c r="CX12" s="12">
        <f t="shared" si="3"/>
        <v>0.0007175757575757576</v>
      </c>
      <c r="CY12" s="12">
        <f t="shared" si="3"/>
        <v>0.00030545454545454544</v>
      </c>
      <c r="CZ12" s="12">
        <f t="shared" si="3"/>
        <v>0.0003684848484848485</v>
      </c>
      <c r="DA12" s="12">
        <f t="shared" si="3"/>
        <v>6.303030303030302E-05</v>
      </c>
      <c r="DB12" s="12">
        <f t="shared" si="3"/>
        <v>4.3636363636363636E-05</v>
      </c>
      <c r="DC12" s="12">
        <f t="shared" si="3"/>
        <v>9.212121212121212E-05</v>
      </c>
      <c r="DD12" s="12">
        <f>DD11/189256</f>
        <v>9.51092699835144E-05</v>
      </c>
      <c r="DE12" s="12">
        <f>DE11/206250</f>
        <v>0.0014545454545454545</v>
      </c>
      <c r="DF12" s="12">
        <f>DF11/206250</f>
        <v>0.40768</v>
      </c>
      <c r="DG12" s="12">
        <f>DG11/206250</f>
        <v>5.333333333333333E-05</v>
      </c>
      <c r="DH12" s="12">
        <f>DH11/206250</f>
        <v>0.0010375757575757576</v>
      </c>
      <c r="DI12" s="12">
        <f>DI11/206250</f>
        <v>0.00032484848484848485</v>
      </c>
      <c r="DJ12" s="12">
        <f>DJ11/160542</f>
        <v>0.0005419142654258699</v>
      </c>
      <c r="DK12" s="12">
        <f>DK11/206250</f>
        <v>0.0001406060606060606</v>
      </c>
      <c r="DL12" s="12">
        <f>DL11/206250</f>
        <v>0.00043636363636363637</v>
      </c>
      <c r="DM12" s="12">
        <f>DM11/206250</f>
        <v>5.333333333333333E-05</v>
      </c>
      <c r="DN12" s="12">
        <f>DN11/160542</f>
        <v>4.360229721817344E-05</v>
      </c>
      <c r="DO12" s="12">
        <f>DO11/206250</f>
        <v>0.00015515151515151516</v>
      </c>
      <c r="DP12" s="12">
        <f>DP11/189256</f>
        <v>0.00011096081498076679</v>
      </c>
      <c r="DQ12" s="12">
        <f>DQ11/206250</f>
        <v>0.00011636363636363636</v>
      </c>
      <c r="DR12" s="12">
        <f>DR11/160542</f>
        <v>0</v>
      </c>
      <c r="DS12" s="12">
        <f>DS11/206250</f>
        <v>0.003035151515151515</v>
      </c>
      <c r="DT12" s="12">
        <f>DT11/206250</f>
        <v>0.00023272727272727271</v>
      </c>
      <c r="DU12" s="12">
        <f>DU11/160542</f>
        <v>4.360229721817344E-05</v>
      </c>
      <c r="DV12" s="12">
        <f>DV11/160542</f>
        <v>7.474679523115446E-05</v>
      </c>
      <c r="DW12" s="12">
        <f aca="true" t="shared" si="4" ref="DW12:EG12">DW11/206250</f>
        <v>3.878787878787879E-05</v>
      </c>
      <c r="DX12" s="12">
        <f t="shared" si="4"/>
        <v>3.878787878787879E-05</v>
      </c>
      <c r="DY12" s="12">
        <f t="shared" si="4"/>
        <v>0.00012606060606060605</v>
      </c>
      <c r="DZ12" s="12">
        <f t="shared" si="4"/>
        <v>0.00039757575757575755</v>
      </c>
      <c r="EA12" s="12">
        <f t="shared" si="4"/>
        <v>0.00029575757575757574</v>
      </c>
      <c r="EB12" s="12">
        <f t="shared" si="4"/>
        <v>0.0007078787878787879</v>
      </c>
      <c r="EC12" s="12">
        <f t="shared" si="4"/>
        <v>0.00029575757575757574</v>
      </c>
      <c r="ED12" s="12">
        <f t="shared" si="4"/>
        <v>0.00041212121212121214</v>
      </c>
      <c r="EE12" s="12">
        <f t="shared" si="4"/>
        <v>0.00016</v>
      </c>
      <c r="EF12" s="12">
        <f t="shared" si="4"/>
        <v>0.00041696969696969696</v>
      </c>
      <c r="EG12" s="12">
        <f t="shared" si="4"/>
        <v>4.848484848484849E-05</v>
      </c>
    </row>
    <row r="13" spans="2:137" ht="4.5" customHeight="1">
      <c r="B13" s="13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</row>
    <row r="14" spans="1:137" ht="12.75">
      <c r="A14" s="3" t="s">
        <v>24</v>
      </c>
      <c r="B14" s="13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</row>
    <row r="15" spans="2:137" ht="12.75">
      <c r="B15" s="7" t="s">
        <v>15</v>
      </c>
      <c r="C15" s="8">
        <v>7</v>
      </c>
      <c r="D15" s="8">
        <v>17</v>
      </c>
      <c r="E15" s="8">
        <v>5</v>
      </c>
      <c r="F15" s="8">
        <v>13</v>
      </c>
      <c r="G15" s="8">
        <v>8</v>
      </c>
      <c r="H15" s="8">
        <v>6</v>
      </c>
      <c r="I15" s="8">
        <v>9</v>
      </c>
      <c r="J15" s="8">
        <v>1</v>
      </c>
      <c r="K15" s="8">
        <v>1</v>
      </c>
      <c r="L15" s="8">
        <v>4</v>
      </c>
      <c r="M15" s="8">
        <v>0</v>
      </c>
      <c r="N15" s="8">
        <v>31</v>
      </c>
      <c r="O15" s="8">
        <v>20</v>
      </c>
      <c r="P15" s="8">
        <v>6</v>
      </c>
      <c r="Q15" s="8">
        <v>3</v>
      </c>
      <c r="R15" s="8">
        <v>40</v>
      </c>
      <c r="S15" s="8">
        <v>12466</v>
      </c>
      <c r="T15" s="8">
        <v>2873</v>
      </c>
      <c r="U15" s="8">
        <v>1</v>
      </c>
      <c r="V15" s="8">
        <v>3</v>
      </c>
      <c r="W15" s="8">
        <v>0</v>
      </c>
      <c r="X15" s="8">
        <v>3</v>
      </c>
      <c r="Y15" s="8">
        <v>53</v>
      </c>
      <c r="Z15" s="8">
        <v>69</v>
      </c>
      <c r="AA15" s="8">
        <v>2</v>
      </c>
      <c r="AB15" s="8">
        <v>3</v>
      </c>
      <c r="AC15" s="8">
        <v>6</v>
      </c>
      <c r="AD15" s="8">
        <v>7</v>
      </c>
      <c r="AE15" s="8">
        <v>4</v>
      </c>
      <c r="AF15" s="8">
        <v>25</v>
      </c>
      <c r="AG15" s="8">
        <v>108</v>
      </c>
      <c r="AH15" s="8">
        <v>1</v>
      </c>
      <c r="AI15" s="8">
        <v>2</v>
      </c>
      <c r="AJ15" s="8">
        <v>11</v>
      </c>
      <c r="AK15" s="8">
        <v>1</v>
      </c>
      <c r="AL15" s="8">
        <v>36</v>
      </c>
      <c r="AM15" s="8">
        <v>3</v>
      </c>
      <c r="AN15" s="8">
        <v>1</v>
      </c>
      <c r="AO15" s="8">
        <v>20</v>
      </c>
      <c r="AP15" s="8">
        <v>5</v>
      </c>
      <c r="AQ15" s="8">
        <v>31</v>
      </c>
      <c r="AR15" s="8">
        <v>5</v>
      </c>
      <c r="AS15" s="8">
        <v>14</v>
      </c>
      <c r="AT15" s="8">
        <v>8</v>
      </c>
      <c r="AU15" s="8">
        <v>9</v>
      </c>
      <c r="AV15" s="8">
        <v>7</v>
      </c>
      <c r="AW15" s="8">
        <v>11</v>
      </c>
      <c r="AX15" s="8">
        <v>15</v>
      </c>
      <c r="AY15" s="8">
        <v>7</v>
      </c>
      <c r="AZ15" s="8">
        <v>366</v>
      </c>
      <c r="BA15" s="8">
        <v>6</v>
      </c>
      <c r="BB15" s="8">
        <v>9</v>
      </c>
      <c r="BC15" s="8">
        <v>8</v>
      </c>
      <c r="BD15" s="8">
        <v>11</v>
      </c>
      <c r="BE15" s="8">
        <v>0</v>
      </c>
      <c r="BF15" s="8">
        <v>1</v>
      </c>
      <c r="BG15" s="8">
        <v>0</v>
      </c>
      <c r="BH15" s="8">
        <v>3</v>
      </c>
      <c r="BI15" s="8">
        <v>2</v>
      </c>
      <c r="BJ15" s="8">
        <v>7</v>
      </c>
      <c r="BK15" s="8">
        <v>1</v>
      </c>
      <c r="BL15" s="8">
        <v>1</v>
      </c>
      <c r="BM15" s="8">
        <v>6</v>
      </c>
      <c r="BN15" s="8">
        <v>7</v>
      </c>
      <c r="BO15" s="8">
        <v>5</v>
      </c>
      <c r="BP15" s="8">
        <v>5</v>
      </c>
      <c r="BQ15" s="8">
        <v>111</v>
      </c>
      <c r="BR15" s="8">
        <v>7</v>
      </c>
      <c r="BS15" s="8">
        <v>3</v>
      </c>
      <c r="BT15" s="8">
        <v>9</v>
      </c>
      <c r="BU15" s="8">
        <v>22</v>
      </c>
      <c r="BV15" s="8">
        <v>9648</v>
      </c>
      <c r="BW15" s="8">
        <v>7</v>
      </c>
      <c r="BX15" s="8">
        <v>2</v>
      </c>
      <c r="BY15" s="8">
        <v>4</v>
      </c>
      <c r="BZ15" s="8">
        <v>2</v>
      </c>
      <c r="CA15" s="8">
        <v>12</v>
      </c>
      <c r="CB15" s="8">
        <v>7</v>
      </c>
      <c r="CC15" s="8">
        <v>2</v>
      </c>
      <c r="CD15" s="8">
        <v>6</v>
      </c>
      <c r="CE15" s="8">
        <v>7</v>
      </c>
      <c r="CF15" s="8">
        <v>1</v>
      </c>
      <c r="CG15" s="8">
        <v>8</v>
      </c>
      <c r="CH15" s="8">
        <v>10</v>
      </c>
      <c r="CI15" s="8">
        <v>14</v>
      </c>
      <c r="CJ15" s="8">
        <v>0</v>
      </c>
      <c r="CK15" s="8">
        <v>5</v>
      </c>
      <c r="CL15" s="8">
        <v>3</v>
      </c>
      <c r="CM15" s="8">
        <v>0</v>
      </c>
      <c r="CN15" s="8">
        <v>11</v>
      </c>
      <c r="CO15" s="8">
        <v>7</v>
      </c>
      <c r="CP15" s="8">
        <v>5</v>
      </c>
      <c r="CQ15" s="8">
        <v>64</v>
      </c>
      <c r="CR15" s="8">
        <v>39</v>
      </c>
      <c r="CS15" s="8">
        <v>5</v>
      </c>
      <c r="CT15" s="8">
        <v>17</v>
      </c>
      <c r="CU15" s="8">
        <v>10</v>
      </c>
      <c r="CV15" s="8">
        <v>12</v>
      </c>
      <c r="CW15" s="8">
        <v>57</v>
      </c>
      <c r="CX15" s="8">
        <v>16</v>
      </c>
      <c r="CY15" s="8">
        <v>17</v>
      </c>
      <c r="CZ15" s="8">
        <v>24</v>
      </c>
      <c r="DA15" s="8">
        <v>1</v>
      </c>
      <c r="DB15" s="8">
        <v>2</v>
      </c>
      <c r="DC15" s="8">
        <v>2</v>
      </c>
      <c r="DD15" s="8">
        <v>2</v>
      </c>
      <c r="DE15" s="8">
        <v>29</v>
      </c>
      <c r="DF15" s="8">
        <v>28954</v>
      </c>
      <c r="DG15" s="8">
        <v>8</v>
      </c>
      <c r="DH15" s="8">
        <v>65</v>
      </c>
      <c r="DI15" s="8">
        <v>10</v>
      </c>
      <c r="DJ15" s="8">
        <v>3</v>
      </c>
      <c r="DK15" s="8">
        <v>5</v>
      </c>
      <c r="DL15" s="8">
        <v>13</v>
      </c>
      <c r="DM15" s="8">
        <v>1</v>
      </c>
      <c r="DN15" s="8">
        <v>1</v>
      </c>
      <c r="DO15" s="8">
        <v>11</v>
      </c>
      <c r="DP15" s="8">
        <v>0</v>
      </c>
      <c r="DQ15" s="8">
        <v>2</v>
      </c>
      <c r="DR15" s="8">
        <v>0</v>
      </c>
      <c r="DS15" s="8">
        <v>155</v>
      </c>
      <c r="DT15" s="8">
        <v>3</v>
      </c>
      <c r="DU15" s="8">
        <v>1</v>
      </c>
      <c r="DV15" s="8">
        <v>3</v>
      </c>
      <c r="DW15" s="8">
        <v>4</v>
      </c>
      <c r="DX15" s="8">
        <v>2</v>
      </c>
      <c r="DY15" s="8">
        <v>7</v>
      </c>
      <c r="DZ15" s="8">
        <v>24</v>
      </c>
      <c r="EA15" s="8">
        <v>10</v>
      </c>
      <c r="EB15" s="8">
        <v>28</v>
      </c>
      <c r="EC15" s="8">
        <v>10</v>
      </c>
      <c r="ED15" s="8">
        <v>15</v>
      </c>
      <c r="EE15" s="8">
        <v>8</v>
      </c>
      <c r="EF15" s="8">
        <v>17</v>
      </c>
      <c r="EG15" s="8">
        <v>0</v>
      </c>
    </row>
    <row r="16" spans="2:137" ht="12.75">
      <c r="B16" s="7" t="s">
        <v>16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838</v>
      </c>
      <c r="T16" s="8">
        <v>53</v>
      </c>
      <c r="U16" s="8">
        <v>0</v>
      </c>
      <c r="V16" s="8">
        <v>0</v>
      </c>
      <c r="W16" s="8">
        <v>0</v>
      </c>
      <c r="X16" s="8">
        <v>0</v>
      </c>
      <c r="Y16" s="8">
        <v>1</v>
      </c>
      <c r="Z16" s="8">
        <v>3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3</v>
      </c>
      <c r="AH16" s="8">
        <v>1</v>
      </c>
      <c r="AI16" s="8">
        <v>2</v>
      </c>
      <c r="AJ16" s="8">
        <v>1</v>
      </c>
      <c r="AK16" s="8">
        <v>0</v>
      </c>
      <c r="AL16" s="8">
        <v>1</v>
      </c>
      <c r="AM16" s="8">
        <v>0</v>
      </c>
      <c r="AN16" s="8">
        <v>0</v>
      </c>
      <c r="AO16" s="8">
        <v>1</v>
      </c>
      <c r="AP16" s="8">
        <v>0</v>
      </c>
      <c r="AQ16" s="8">
        <v>4</v>
      </c>
      <c r="AR16" s="8">
        <v>0</v>
      </c>
      <c r="AS16" s="8">
        <v>0</v>
      </c>
      <c r="AT16" s="8">
        <v>0</v>
      </c>
      <c r="AU16" s="8">
        <v>0</v>
      </c>
      <c r="AV16" s="8">
        <v>0</v>
      </c>
      <c r="AW16" s="8">
        <v>0</v>
      </c>
      <c r="AX16" s="8">
        <v>0</v>
      </c>
      <c r="AY16" s="8">
        <v>0</v>
      </c>
      <c r="AZ16" s="8">
        <v>11</v>
      </c>
      <c r="BA16" s="8">
        <v>0</v>
      </c>
      <c r="BB16" s="8">
        <v>0</v>
      </c>
      <c r="BC16" s="8">
        <v>1</v>
      </c>
      <c r="BD16" s="8">
        <v>1</v>
      </c>
      <c r="BE16" s="8">
        <v>0</v>
      </c>
      <c r="BF16" s="8">
        <v>1</v>
      </c>
      <c r="BG16" s="8">
        <v>0</v>
      </c>
      <c r="BH16" s="8">
        <v>0</v>
      </c>
      <c r="BI16" s="8">
        <v>0</v>
      </c>
      <c r="BJ16" s="8">
        <v>0</v>
      </c>
      <c r="BK16" s="8">
        <v>0</v>
      </c>
      <c r="BL16" s="8">
        <v>0</v>
      </c>
      <c r="BM16" s="8">
        <v>0</v>
      </c>
      <c r="BN16" s="8">
        <v>1</v>
      </c>
      <c r="BO16" s="8">
        <v>0</v>
      </c>
      <c r="BP16" s="8">
        <v>1</v>
      </c>
      <c r="BQ16" s="8">
        <v>3</v>
      </c>
      <c r="BR16" s="8">
        <v>1</v>
      </c>
      <c r="BS16" s="8">
        <v>0</v>
      </c>
      <c r="BT16" s="8">
        <v>1</v>
      </c>
      <c r="BU16" s="8">
        <v>2</v>
      </c>
      <c r="BV16" s="8">
        <v>783</v>
      </c>
      <c r="BW16" s="8">
        <v>0</v>
      </c>
      <c r="BX16" s="8">
        <v>0</v>
      </c>
      <c r="BY16" s="8">
        <v>1</v>
      </c>
      <c r="BZ16" s="8">
        <v>1</v>
      </c>
      <c r="CA16" s="8">
        <v>0</v>
      </c>
      <c r="CB16" s="8">
        <v>3</v>
      </c>
      <c r="CC16" s="8">
        <v>0</v>
      </c>
      <c r="CD16" s="8">
        <v>0</v>
      </c>
      <c r="CE16" s="8">
        <v>0</v>
      </c>
      <c r="CF16" s="8">
        <v>0</v>
      </c>
      <c r="CG16" s="8">
        <v>0</v>
      </c>
      <c r="CH16" s="8">
        <v>1</v>
      </c>
      <c r="CI16" s="8">
        <v>1</v>
      </c>
      <c r="CJ16" s="8">
        <v>0</v>
      </c>
      <c r="CK16" s="8">
        <v>0</v>
      </c>
      <c r="CL16" s="8">
        <v>0</v>
      </c>
      <c r="CM16" s="8">
        <v>0</v>
      </c>
      <c r="CN16" s="8">
        <v>1</v>
      </c>
      <c r="CO16" s="8">
        <v>0</v>
      </c>
      <c r="CP16" s="8">
        <v>0</v>
      </c>
      <c r="CQ16" s="8">
        <v>7</v>
      </c>
      <c r="CR16" s="8">
        <v>2</v>
      </c>
      <c r="CS16" s="8">
        <v>0</v>
      </c>
      <c r="CT16" s="8">
        <v>1</v>
      </c>
      <c r="CU16" s="8">
        <v>1</v>
      </c>
      <c r="CV16" s="8">
        <v>0</v>
      </c>
      <c r="CW16" s="8">
        <v>4</v>
      </c>
      <c r="CX16" s="8">
        <v>0</v>
      </c>
      <c r="CY16" s="8">
        <v>0</v>
      </c>
      <c r="CZ16" s="8">
        <v>0</v>
      </c>
      <c r="DA16" s="8">
        <v>0</v>
      </c>
      <c r="DB16" s="8">
        <v>1</v>
      </c>
      <c r="DC16" s="8">
        <v>0</v>
      </c>
      <c r="DD16" s="8">
        <v>1</v>
      </c>
      <c r="DE16" s="8">
        <v>8</v>
      </c>
      <c r="DF16" s="8">
        <v>3159</v>
      </c>
      <c r="DG16" s="8">
        <v>0</v>
      </c>
      <c r="DH16" s="8">
        <v>7</v>
      </c>
      <c r="DI16" s="8">
        <v>0</v>
      </c>
      <c r="DJ16" s="8">
        <v>0</v>
      </c>
      <c r="DK16" s="8">
        <v>0</v>
      </c>
      <c r="DL16" s="8">
        <v>2</v>
      </c>
      <c r="DM16" s="8">
        <v>0</v>
      </c>
      <c r="DN16" s="8">
        <v>0</v>
      </c>
      <c r="DO16" s="8">
        <v>0</v>
      </c>
      <c r="DP16" s="8">
        <v>0</v>
      </c>
      <c r="DQ16" s="8">
        <v>0</v>
      </c>
      <c r="DR16" s="8">
        <v>0</v>
      </c>
      <c r="DS16" s="8">
        <v>3</v>
      </c>
      <c r="DT16" s="8">
        <v>0</v>
      </c>
      <c r="DU16" s="8">
        <v>0</v>
      </c>
      <c r="DV16" s="8">
        <v>0</v>
      </c>
      <c r="DW16" s="8">
        <v>0</v>
      </c>
      <c r="DX16" s="8">
        <v>0</v>
      </c>
      <c r="DY16" s="8">
        <v>0</v>
      </c>
      <c r="DZ16" s="8">
        <v>0</v>
      </c>
      <c r="EA16" s="8">
        <v>0</v>
      </c>
      <c r="EB16" s="8">
        <v>0</v>
      </c>
      <c r="EC16" s="8">
        <v>1</v>
      </c>
      <c r="ED16" s="8">
        <v>1</v>
      </c>
      <c r="EE16" s="8">
        <v>0</v>
      </c>
      <c r="EF16" s="8">
        <v>0</v>
      </c>
      <c r="EG16" s="8">
        <v>0</v>
      </c>
    </row>
    <row r="17" spans="2:137" ht="12.75">
      <c r="B17" s="7" t="s">
        <v>17</v>
      </c>
      <c r="C17" s="8">
        <v>0</v>
      </c>
      <c r="D17" s="8">
        <v>2</v>
      </c>
      <c r="E17" s="8">
        <v>6</v>
      </c>
      <c r="F17" s="8">
        <v>0</v>
      </c>
      <c r="G17" s="8">
        <v>3</v>
      </c>
      <c r="H17" s="8">
        <v>0</v>
      </c>
      <c r="I17" s="8">
        <v>2</v>
      </c>
      <c r="J17" s="8">
        <v>0</v>
      </c>
      <c r="K17" s="8">
        <v>0</v>
      </c>
      <c r="L17" s="8">
        <v>0</v>
      </c>
      <c r="M17" s="8">
        <v>0</v>
      </c>
      <c r="N17" s="8">
        <v>4</v>
      </c>
      <c r="O17" s="8">
        <v>4</v>
      </c>
      <c r="P17" s="8">
        <v>0</v>
      </c>
      <c r="Q17" s="8">
        <v>1</v>
      </c>
      <c r="R17" s="8">
        <v>5</v>
      </c>
      <c r="S17" s="8">
        <v>1035</v>
      </c>
      <c r="T17" s="8">
        <v>68</v>
      </c>
      <c r="U17" s="8">
        <v>0</v>
      </c>
      <c r="V17" s="8">
        <v>0</v>
      </c>
      <c r="W17" s="8">
        <v>0</v>
      </c>
      <c r="X17" s="8">
        <v>0</v>
      </c>
      <c r="Y17" s="8">
        <v>4</v>
      </c>
      <c r="Z17" s="8">
        <v>17</v>
      </c>
      <c r="AA17" s="8">
        <v>2</v>
      </c>
      <c r="AB17" s="8">
        <v>2</v>
      </c>
      <c r="AC17" s="8">
        <v>0</v>
      </c>
      <c r="AD17" s="8">
        <v>1</v>
      </c>
      <c r="AE17" s="8">
        <v>0</v>
      </c>
      <c r="AF17" s="8">
        <v>3</v>
      </c>
      <c r="AG17" s="8">
        <v>7</v>
      </c>
      <c r="AH17" s="8">
        <v>0</v>
      </c>
      <c r="AI17" s="8">
        <v>1</v>
      </c>
      <c r="AJ17" s="8">
        <v>1</v>
      </c>
      <c r="AK17" s="8">
        <v>0</v>
      </c>
      <c r="AL17" s="8">
        <v>6</v>
      </c>
      <c r="AM17" s="8">
        <v>0</v>
      </c>
      <c r="AN17" s="8">
        <v>0</v>
      </c>
      <c r="AO17" s="8">
        <v>1</v>
      </c>
      <c r="AP17" s="8">
        <v>0</v>
      </c>
      <c r="AQ17" s="8">
        <v>1</v>
      </c>
      <c r="AR17" s="8">
        <v>0</v>
      </c>
      <c r="AS17" s="8">
        <v>0</v>
      </c>
      <c r="AT17" s="8">
        <v>0</v>
      </c>
      <c r="AU17" s="8">
        <v>0</v>
      </c>
      <c r="AV17" s="8">
        <v>1</v>
      </c>
      <c r="AW17" s="8">
        <v>0</v>
      </c>
      <c r="AX17" s="8">
        <v>1</v>
      </c>
      <c r="AY17" s="8">
        <v>1</v>
      </c>
      <c r="AZ17" s="8">
        <v>17</v>
      </c>
      <c r="BA17" s="8">
        <v>1</v>
      </c>
      <c r="BB17" s="8">
        <v>0</v>
      </c>
      <c r="BC17" s="8">
        <v>0</v>
      </c>
      <c r="BD17" s="8">
        <v>5</v>
      </c>
      <c r="BE17" s="8">
        <v>0</v>
      </c>
      <c r="BF17" s="8">
        <v>0</v>
      </c>
      <c r="BG17" s="8">
        <v>1</v>
      </c>
      <c r="BH17" s="8">
        <v>0</v>
      </c>
      <c r="BI17" s="8">
        <v>0</v>
      </c>
      <c r="BJ17" s="8">
        <v>0</v>
      </c>
      <c r="BK17" s="8">
        <v>1</v>
      </c>
      <c r="BL17" s="8">
        <v>0</v>
      </c>
      <c r="BM17" s="8">
        <v>0</v>
      </c>
      <c r="BN17" s="8">
        <v>1</v>
      </c>
      <c r="BO17" s="8">
        <v>0</v>
      </c>
      <c r="BP17" s="8">
        <v>1</v>
      </c>
      <c r="BQ17" s="8">
        <v>9</v>
      </c>
      <c r="BR17" s="8">
        <v>0</v>
      </c>
      <c r="BS17" s="8">
        <v>2</v>
      </c>
      <c r="BT17" s="8">
        <v>1</v>
      </c>
      <c r="BU17" s="8">
        <v>4</v>
      </c>
      <c r="BV17" s="8">
        <v>1285</v>
      </c>
      <c r="BW17" s="8">
        <v>1</v>
      </c>
      <c r="BX17" s="8">
        <v>0</v>
      </c>
      <c r="BY17" s="8">
        <v>1</v>
      </c>
      <c r="BZ17" s="8">
        <v>0</v>
      </c>
      <c r="CA17" s="8">
        <v>1</v>
      </c>
      <c r="CB17" s="8">
        <v>0</v>
      </c>
      <c r="CC17" s="8">
        <v>1</v>
      </c>
      <c r="CD17" s="8">
        <v>3</v>
      </c>
      <c r="CE17" s="8">
        <v>0</v>
      </c>
      <c r="CF17" s="8">
        <v>1</v>
      </c>
      <c r="CG17" s="8">
        <v>2</v>
      </c>
      <c r="CH17" s="8">
        <v>0</v>
      </c>
      <c r="CI17" s="8">
        <v>4</v>
      </c>
      <c r="CJ17" s="8">
        <v>1</v>
      </c>
      <c r="CK17" s="8">
        <v>0</v>
      </c>
      <c r="CL17" s="8">
        <v>3</v>
      </c>
      <c r="CM17" s="8">
        <v>0</v>
      </c>
      <c r="CN17" s="8">
        <v>2</v>
      </c>
      <c r="CO17" s="8">
        <v>0</v>
      </c>
      <c r="CP17" s="8">
        <v>1</v>
      </c>
      <c r="CQ17" s="8">
        <v>13</v>
      </c>
      <c r="CR17" s="8">
        <v>1</v>
      </c>
      <c r="CS17" s="8">
        <v>0</v>
      </c>
      <c r="CT17" s="8">
        <v>0</v>
      </c>
      <c r="CU17" s="8">
        <v>0</v>
      </c>
      <c r="CV17" s="8">
        <v>1</v>
      </c>
      <c r="CW17" s="8">
        <v>10</v>
      </c>
      <c r="CX17" s="8">
        <v>8</v>
      </c>
      <c r="CY17" s="8">
        <v>2</v>
      </c>
      <c r="CZ17" s="8">
        <v>4</v>
      </c>
      <c r="DA17" s="8">
        <v>2</v>
      </c>
      <c r="DB17" s="8">
        <v>0</v>
      </c>
      <c r="DC17" s="8">
        <v>2</v>
      </c>
      <c r="DD17" s="8">
        <v>0</v>
      </c>
      <c r="DE17" s="8">
        <v>27</v>
      </c>
      <c r="DF17" s="8">
        <v>4429</v>
      </c>
      <c r="DG17" s="8">
        <v>1</v>
      </c>
      <c r="DH17" s="8">
        <v>11</v>
      </c>
      <c r="DI17" s="8">
        <v>1</v>
      </c>
      <c r="DJ17" s="8">
        <v>2</v>
      </c>
      <c r="DK17" s="8">
        <v>1</v>
      </c>
      <c r="DL17" s="8">
        <v>0</v>
      </c>
      <c r="DM17" s="8">
        <v>0</v>
      </c>
      <c r="DN17" s="8">
        <v>0</v>
      </c>
      <c r="DO17" s="8">
        <v>1</v>
      </c>
      <c r="DP17" s="8">
        <v>0</v>
      </c>
      <c r="DQ17" s="8">
        <v>0</v>
      </c>
      <c r="DR17" s="8">
        <v>0</v>
      </c>
      <c r="DS17" s="8">
        <v>13</v>
      </c>
      <c r="DT17" s="8">
        <v>1</v>
      </c>
      <c r="DU17" s="8">
        <v>0</v>
      </c>
      <c r="DV17" s="8">
        <v>1</v>
      </c>
      <c r="DW17" s="8">
        <v>0</v>
      </c>
      <c r="DX17" s="8">
        <v>0</v>
      </c>
      <c r="DY17" s="8">
        <v>0</v>
      </c>
      <c r="DZ17" s="8">
        <v>0</v>
      </c>
      <c r="EA17" s="8">
        <v>2</v>
      </c>
      <c r="EB17" s="8">
        <v>0</v>
      </c>
      <c r="EC17" s="8">
        <v>3</v>
      </c>
      <c r="ED17" s="8">
        <v>2</v>
      </c>
      <c r="EE17" s="8">
        <v>2</v>
      </c>
      <c r="EF17" s="8">
        <v>2</v>
      </c>
      <c r="EG17" s="8">
        <v>0</v>
      </c>
    </row>
    <row r="18" spans="2:137" ht="12.75">
      <c r="B18" s="7" t="s">
        <v>18</v>
      </c>
      <c r="C18" s="8">
        <v>4</v>
      </c>
      <c r="D18" s="8">
        <v>10</v>
      </c>
      <c r="E18" s="8">
        <v>10</v>
      </c>
      <c r="F18" s="8">
        <v>3</v>
      </c>
      <c r="G18" s="8">
        <v>14</v>
      </c>
      <c r="H18" s="8">
        <v>0</v>
      </c>
      <c r="I18" s="8">
        <v>8</v>
      </c>
      <c r="J18" s="8">
        <v>2</v>
      </c>
      <c r="K18" s="8">
        <v>1</v>
      </c>
      <c r="L18" s="8">
        <v>2</v>
      </c>
      <c r="M18" s="8">
        <v>0</v>
      </c>
      <c r="N18" s="8">
        <v>28</v>
      </c>
      <c r="O18" s="8">
        <v>5</v>
      </c>
      <c r="P18" s="8">
        <v>5</v>
      </c>
      <c r="Q18" s="8">
        <v>3</v>
      </c>
      <c r="R18" s="8">
        <v>25</v>
      </c>
      <c r="S18" s="8">
        <v>9441</v>
      </c>
      <c r="T18" s="8">
        <v>633</v>
      </c>
      <c r="U18" s="8">
        <v>0</v>
      </c>
      <c r="V18" s="8">
        <v>3</v>
      </c>
      <c r="W18" s="8">
        <v>5</v>
      </c>
      <c r="X18" s="8">
        <v>4</v>
      </c>
      <c r="Y18" s="8">
        <v>23</v>
      </c>
      <c r="Z18" s="8">
        <v>50</v>
      </c>
      <c r="AA18" s="8">
        <v>0</v>
      </c>
      <c r="AB18" s="8">
        <v>4</v>
      </c>
      <c r="AC18" s="8">
        <v>7</v>
      </c>
      <c r="AD18" s="8">
        <v>3</v>
      </c>
      <c r="AE18" s="8">
        <v>3</v>
      </c>
      <c r="AF18" s="8">
        <v>30</v>
      </c>
      <c r="AG18" s="8">
        <v>81</v>
      </c>
      <c r="AH18" s="8">
        <v>2</v>
      </c>
      <c r="AI18" s="8">
        <v>5</v>
      </c>
      <c r="AJ18" s="8">
        <v>10</v>
      </c>
      <c r="AK18" s="8">
        <v>0</v>
      </c>
      <c r="AL18" s="8">
        <v>49</v>
      </c>
      <c r="AM18" s="8">
        <v>5</v>
      </c>
      <c r="AN18" s="8">
        <v>0</v>
      </c>
      <c r="AO18" s="8">
        <v>23</v>
      </c>
      <c r="AP18" s="8">
        <v>5</v>
      </c>
      <c r="AQ18" s="8">
        <v>16</v>
      </c>
      <c r="AR18" s="8">
        <v>3</v>
      </c>
      <c r="AS18" s="8">
        <v>67</v>
      </c>
      <c r="AT18" s="8">
        <v>5</v>
      </c>
      <c r="AU18" s="8">
        <v>4</v>
      </c>
      <c r="AV18" s="8">
        <v>1</v>
      </c>
      <c r="AW18" s="8">
        <v>15</v>
      </c>
      <c r="AX18" s="8">
        <v>8</v>
      </c>
      <c r="AY18" s="8">
        <v>6</v>
      </c>
      <c r="AZ18" s="8">
        <v>175</v>
      </c>
      <c r="BA18" s="8">
        <v>3</v>
      </c>
      <c r="BB18" s="8">
        <v>18</v>
      </c>
      <c r="BC18" s="8">
        <v>35</v>
      </c>
      <c r="BD18" s="8">
        <v>38</v>
      </c>
      <c r="BE18" s="8">
        <v>4</v>
      </c>
      <c r="BF18" s="8">
        <v>3</v>
      </c>
      <c r="BG18" s="8">
        <v>1</v>
      </c>
      <c r="BH18" s="8">
        <v>1</v>
      </c>
      <c r="BI18" s="8">
        <v>0</v>
      </c>
      <c r="BJ18" s="8">
        <v>2</v>
      </c>
      <c r="BK18" s="8">
        <v>2</v>
      </c>
      <c r="BL18" s="8">
        <v>3</v>
      </c>
      <c r="BM18" s="8">
        <v>3</v>
      </c>
      <c r="BN18" s="8">
        <v>12</v>
      </c>
      <c r="BO18" s="8">
        <v>5</v>
      </c>
      <c r="BP18" s="8">
        <v>3</v>
      </c>
      <c r="BQ18" s="8">
        <v>81</v>
      </c>
      <c r="BR18" s="8">
        <v>11</v>
      </c>
      <c r="BS18" s="8">
        <v>4</v>
      </c>
      <c r="BT18" s="8">
        <v>7</v>
      </c>
      <c r="BU18" s="8">
        <v>21</v>
      </c>
      <c r="BV18" s="8">
        <v>11177</v>
      </c>
      <c r="BW18" s="8">
        <v>8</v>
      </c>
      <c r="BX18" s="8">
        <v>6</v>
      </c>
      <c r="BY18" s="8">
        <v>4</v>
      </c>
      <c r="BZ18" s="8">
        <v>3</v>
      </c>
      <c r="CA18" s="8">
        <v>14</v>
      </c>
      <c r="CB18" s="8">
        <v>5</v>
      </c>
      <c r="CC18" s="8">
        <v>4</v>
      </c>
      <c r="CD18" s="8">
        <v>10</v>
      </c>
      <c r="CE18" s="8">
        <v>11</v>
      </c>
      <c r="CF18" s="8">
        <v>5</v>
      </c>
      <c r="CG18" s="8">
        <v>10</v>
      </c>
      <c r="CH18" s="8">
        <v>13</v>
      </c>
      <c r="CI18" s="8">
        <v>11</v>
      </c>
      <c r="CJ18" s="8">
        <v>1</v>
      </c>
      <c r="CK18" s="8">
        <v>4</v>
      </c>
      <c r="CL18" s="8">
        <v>10</v>
      </c>
      <c r="CM18" s="8">
        <v>4</v>
      </c>
      <c r="CN18" s="8">
        <v>3</v>
      </c>
      <c r="CO18" s="8">
        <v>8</v>
      </c>
      <c r="CP18" s="8">
        <v>11</v>
      </c>
      <c r="CQ18" s="8">
        <v>52</v>
      </c>
      <c r="CR18" s="8">
        <v>28</v>
      </c>
      <c r="CS18" s="8">
        <v>15</v>
      </c>
      <c r="CT18" s="8">
        <v>21</v>
      </c>
      <c r="CU18" s="8">
        <v>7</v>
      </c>
      <c r="CV18" s="8">
        <v>8</v>
      </c>
      <c r="CW18" s="8">
        <v>84</v>
      </c>
      <c r="CX18" s="8">
        <v>35</v>
      </c>
      <c r="CY18" s="8">
        <v>15</v>
      </c>
      <c r="CZ18" s="8">
        <v>17</v>
      </c>
      <c r="DA18" s="8">
        <v>2</v>
      </c>
      <c r="DB18" s="8">
        <v>3</v>
      </c>
      <c r="DC18" s="8">
        <v>4</v>
      </c>
      <c r="DD18" s="8">
        <v>8</v>
      </c>
      <c r="DE18" s="8">
        <v>110</v>
      </c>
      <c r="DF18" s="8">
        <v>31949</v>
      </c>
      <c r="DG18" s="8">
        <v>8</v>
      </c>
      <c r="DH18" s="8">
        <v>96</v>
      </c>
      <c r="DI18" s="8">
        <v>55</v>
      </c>
      <c r="DJ18" s="8">
        <v>10</v>
      </c>
      <c r="DK18" s="8">
        <v>7</v>
      </c>
      <c r="DL18" s="8">
        <v>22</v>
      </c>
      <c r="DM18" s="8">
        <v>2</v>
      </c>
      <c r="DN18" s="8">
        <v>4</v>
      </c>
      <c r="DO18" s="8">
        <v>12</v>
      </c>
      <c r="DP18" s="8">
        <v>0</v>
      </c>
      <c r="DQ18" s="8">
        <v>4</v>
      </c>
      <c r="DR18" s="8">
        <v>0</v>
      </c>
      <c r="DS18" s="8">
        <v>112</v>
      </c>
      <c r="DT18" s="8">
        <v>3</v>
      </c>
      <c r="DU18" s="8">
        <v>3</v>
      </c>
      <c r="DV18" s="8">
        <v>9</v>
      </c>
      <c r="DW18" s="8">
        <v>6</v>
      </c>
      <c r="DX18" s="8">
        <v>5</v>
      </c>
      <c r="DY18" s="8">
        <v>4</v>
      </c>
      <c r="DZ18" s="8">
        <v>20</v>
      </c>
      <c r="EA18" s="8">
        <v>16</v>
      </c>
      <c r="EB18" s="8">
        <v>13</v>
      </c>
      <c r="EC18" s="8">
        <v>9</v>
      </c>
      <c r="ED18" s="8">
        <v>16</v>
      </c>
      <c r="EE18" s="8">
        <v>10</v>
      </c>
      <c r="EF18" s="8">
        <v>27</v>
      </c>
      <c r="EG18" s="8">
        <v>2</v>
      </c>
    </row>
    <row r="19" spans="2:137" ht="12.75">
      <c r="B19" s="7" t="s">
        <v>19</v>
      </c>
      <c r="C19" s="8">
        <v>12</v>
      </c>
      <c r="D19" s="8">
        <v>3</v>
      </c>
      <c r="E19" s="8">
        <v>4</v>
      </c>
      <c r="F19" s="8">
        <v>2</v>
      </c>
      <c r="G19" s="8">
        <v>0</v>
      </c>
      <c r="H19" s="8">
        <v>1</v>
      </c>
      <c r="I19" s="8">
        <v>5</v>
      </c>
      <c r="J19" s="8">
        <v>0</v>
      </c>
      <c r="K19" s="8">
        <v>1</v>
      </c>
      <c r="L19" s="8">
        <v>2</v>
      </c>
      <c r="M19" s="8">
        <v>3</v>
      </c>
      <c r="N19" s="8">
        <v>2</v>
      </c>
      <c r="O19" s="8">
        <v>6</v>
      </c>
      <c r="P19" s="8">
        <v>3</v>
      </c>
      <c r="Q19" s="8">
        <v>3</v>
      </c>
      <c r="R19" s="8">
        <v>14</v>
      </c>
      <c r="S19" s="8">
        <v>3070</v>
      </c>
      <c r="T19" s="8">
        <v>195</v>
      </c>
      <c r="U19" s="8">
        <v>0</v>
      </c>
      <c r="V19" s="8">
        <v>3</v>
      </c>
      <c r="W19" s="8">
        <v>1</v>
      </c>
      <c r="X19" s="8">
        <v>2</v>
      </c>
      <c r="Y19" s="8">
        <v>11</v>
      </c>
      <c r="Z19" s="8">
        <v>21</v>
      </c>
      <c r="AA19" s="8">
        <v>2</v>
      </c>
      <c r="AB19" s="8">
        <v>1</v>
      </c>
      <c r="AC19" s="8">
        <v>5</v>
      </c>
      <c r="AD19" s="8">
        <v>3</v>
      </c>
      <c r="AE19" s="8">
        <v>0</v>
      </c>
      <c r="AF19" s="8">
        <v>2</v>
      </c>
      <c r="AG19" s="8">
        <v>33</v>
      </c>
      <c r="AH19" s="8">
        <v>1</v>
      </c>
      <c r="AI19" s="8">
        <v>0</v>
      </c>
      <c r="AJ19" s="8">
        <v>3</v>
      </c>
      <c r="AK19" s="8">
        <v>0</v>
      </c>
      <c r="AL19" s="8">
        <v>17</v>
      </c>
      <c r="AM19" s="8">
        <v>1</v>
      </c>
      <c r="AN19" s="8">
        <v>1</v>
      </c>
      <c r="AO19" s="8">
        <v>7</v>
      </c>
      <c r="AP19" s="8">
        <v>2</v>
      </c>
      <c r="AQ19" s="8">
        <v>13</v>
      </c>
      <c r="AR19" s="8">
        <v>3</v>
      </c>
      <c r="AS19" s="8">
        <v>5</v>
      </c>
      <c r="AT19" s="8">
        <v>5</v>
      </c>
      <c r="AU19" s="8">
        <v>2</v>
      </c>
      <c r="AV19" s="8">
        <v>4</v>
      </c>
      <c r="AW19" s="8">
        <v>8</v>
      </c>
      <c r="AX19" s="8">
        <v>1</v>
      </c>
      <c r="AY19" s="8">
        <v>2</v>
      </c>
      <c r="AZ19" s="8">
        <v>62</v>
      </c>
      <c r="BA19" s="8">
        <v>1</v>
      </c>
      <c r="BB19" s="8">
        <v>4</v>
      </c>
      <c r="BC19" s="8">
        <v>1</v>
      </c>
      <c r="BD19" s="8">
        <v>6</v>
      </c>
      <c r="BE19" s="8">
        <v>0</v>
      </c>
      <c r="BF19" s="8">
        <v>0</v>
      </c>
      <c r="BG19" s="8">
        <v>2</v>
      </c>
      <c r="BH19" s="8">
        <v>1</v>
      </c>
      <c r="BI19" s="8">
        <v>2</v>
      </c>
      <c r="BJ19" s="8">
        <v>1</v>
      </c>
      <c r="BK19" s="8">
        <v>0</v>
      </c>
      <c r="BL19" s="8">
        <v>0</v>
      </c>
      <c r="BM19" s="8">
        <v>0</v>
      </c>
      <c r="BN19" s="8">
        <v>4</v>
      </c>
      <c r="BO19" s="8">
        <v>1</v>
      </c>
      <c r="BP19" s="8">
        <v>0</v>
      </c>
      <c r="BQ19" s="8">
        <v>43</v>
      </c>
      <c r="BR19" s="8">
        <v>8</v>
      </c>
      <c r="BS19" s="8">
        <v>0</v>
      </c>
      <c r="BT19" s="8">
        <v>5</v>
      </c>
      <c r="BU19" s="8">
        <v>6</v>
      </c>
      <c r="BV19" s="8">
        <v>2403</v>
      </c>
      <c r="BW19" s="8">
        <v>3</v>
      </c>
      <c r="BX19" s="8">
        <v>2</v>
      </c>
      <c r="BY19" s="8">
        <v>1</v>
      </c>
      <c r="BZ19" s="8">
        <v>0</v>
      </c>
      <c r="CA19" s="8">
        <v>2</v>
      </c>
      <c r="CB19" s="8">
        <v>3</v>
      </c>
      <c r="CC19" s="8">
        <v>0</v>
      </c>
      <c r="CD19" s="8">
        <v>1</v>
      </c>
      <c r="CE19" s="8">
        <v>1</v>
      </c>
      <c r="CF19" s="8">
        <v>0</v>
      </c>
      <c r="CG19" s="8">
        <v>7</v>
      </c>
      <c r="CH19" s="8">
        <v>9</v>
      </c>
      <c r="CI19" s="8">
        <v>15</v>
      </c>
      <c r="CJ19" s="8">
        <v>0</v>
      </c>
      <c r="CK19" s="8">
        <v>1</v>
      </c>
      <c r="CL19" s="8">
        <v>1</v>
      </c>
      <c r="CM19" s="8">
        <v>0</v>
      </c>
      <c r="CN19" s="8">
        <v>5</v>
      </c>
      <c r="CO19" s="8">
        <v>0</v>
      </c>
      <c r="CP19" s="8">
        <v>2</v>
      </c>
      <c r="CQ19" s="8">
        <v>15</v>
      </c>
      <c r="CR19" s="8">
        <v>6</v>
      </c>
      <c r="CS19" s="8">
        <v>3</v>
      </c>
      <c r="CT19" s="8">
        <v>2</v>
      </c>
      <c r="CU19" s="8">
        <v>2</v>
      </c>
      <c r="CV19" s="8">
        <v>1</v>
      </c>
      <c r="CW19" s="8">
        <v>49</v>
      </c>
      <c r="CX19" s="8">
        <v>13</v>
      </c>
      <c r="CY19" s="8">
        <v>2</v>
      </c>
      <c r="CZ19" s="8">
        <v>4</v>
      </c>
      <c r="DA19" s="8">
        <v>2</v>
      </c>
      <c r="DB19" s="8">
        <v>1</v>
      </c>
      <c r="DC19" s="8">
        <v>3</v>
      </c>
      <c r="DD19" s="8">
        <v>2</v>
      </c>
      <c r="DE19" s="8">
        <v>29</v>
      </c>
      <c r="DF19" s="8">
        <v>8974</v>
      </c>
      <c r="DG19" s="8">
        <v>3</v>
      </c>
      <c r="DH19" s="8">
        <v>29</v>
      </c>
      <c r="DI19" s="8">
        <v>2</v>
      </c>
      <c r="DJ19" s="8">
        <v>3</v>
      </c>
      <c r="DK19" s="8">
        <v>1</v>
      </c>
      <c r="DL19" s="8">
        <v>12</v>
      </c>
      <c r="DM19" s="8">
        <v>1</v>
      </c>
      <c r="DN19" s="8">
        <v>1</v>
      </c>
      <c r="DO19" s="8">
        <v>2</v>
      </c>
      <c r="DP19" s="8">
        <v>1</v>
      </c>
      <c r="DQ19" s="8">
        <v>2</v>
      </c>
      <c r="DR19" s="8">
        <v>1</v>
      </c>
      <c r="DS19" s="8">
        <v>49</v>
      </c>
      <c r="DT19" s="8">
        <v>1</v>
      </c>
      <c r="DU19" s="8">
        <v>2</v>
      </c>
      <c r="DV19" s="8">
        <v>1</v>
      </c>
      <c r="DW19" s="8">
        <v>0</v>
      </c>
      <c r="DX19" s="8">
        <v>0</v>
      </c>
      <c r="DY19" s="8">
        <v>0</v>
      </c>
      <c r="DZ19" s="8">
        <v>4</v>
      </c>
      <c r="EA19" s="8">
        <v>1</v>
      </c>
      <c r="EB19" s="8">
        <v>2</v>
      </c>
      <c r="EC19" s="8">
        <v>4</v>
      </c>
      <c r="ED19" s="8">
        <v>1</v>
      </c>
      <c r="EE19" s="8">
        <v>0</v>
      </c>
      <c r="EF19" s="8">
        <v>3</v>
      </c>
      <c r="EG19" s="8">
        <v>0</v>
      </c>
    </row>
    <row r="20" spans="2:137" ht="12.75">
      <c r="B20" s="7" t="s">
        <v>20</v>
      </c>
      <c r="C20" s="8">
        <v>2</v>
      </c>
      <c r="D20" s="8">
        <v>6</v>
      </c>
      <c r="E20" s="8">
        <v>0</v>
      </c>
      <c r="F20" s="8">
        <v>0</v>
      </c>
      <c r="G20" s="8">
        <v>8</v>
      </c>
      <c r="H20" s="8">
        <v>15</v>
      </c>
      <c r="I20" s="8">
        <v>3</v>
      </c>
      <c r="J20" s="8">
        <v>20</v>
      </c>
      <c r="K20" s="8">
        <v>0</v>
      </c>
      <c r="L20" s="8">
        <v>1</v>
      </c>
      <c r="M20" s="8">
        <v>1</v>
      </c>
      <c r="N20" s="8">
        <v>7</v>
      </c>
      <c r="O20" s="8">
        <v>4</v>
      </c>
      <c r="P20" s="8">
        <v>1</v>
      </c>
      <c r="Q20" s="8">
        <v>1</v>
      </c>
      <c r="R20" s="8">
        <v>8</v>
      </c>
      <c r="S20" s="8">
        <v>3459</v>
      </c>
      <c r="T20" s="8">
        <v>259</v>
      </c>
      <c r="U20" s="8">
        <v>1</v>
      </c>
      <c r="V20" s="8">
        <v>1</v>
      </c>
      <c r="W20" s="8">
        <v>1</v>
      </c>
      <c r="X20" s="8">
        <v>1</v>
      </c>
      <c r="Y20" s="8">
        <v>25</v>
      </c>
      <c r="Z20" s="8">
        <v>25</v>
      </c>
      <c r="AA20" s="8">
        <v>2</v>
      </c>
      <c r="AB20" s="8">
        <v>0</v>
      </c>
      <c r="AC20" s="8">
        <v>2</v>
      </c>
      <c r="AD20" s="8">
        <v>1</v>
      </c>
      <c r="AE20" s="8">
        <v>0</v>
      </c>
      <c r="AF20" s="8">
        <v>6</v>
      </c>
      <c r="AG20" s="8">
        <v>27</v>
      </c>
      <c r="AH20" s="8">
        <v>1</v>
      </c>
      <c r="AI20" s="8">
        <v>0</v>
      </c>
      <c r="AJ20" s="8">
        <v>3</v>
      </c>
      <c r="AK20" s="8">
        <v>3</v>
      </c>
      <c r="AL20" s="8">
        <v>5</v>
      </c>
      <c r="AM20" s="8">
        <v>0</v>
      </c>
      <c r="AN20" s="8">
        <v>0</v>
      </c>
      <c r="AO20" s="8">
        <v>4</v>
      </c>
      <c r="AP20" s="8">
        <v>1</v>
      </c>
      <c r="AQ20" s="8">
        <v>7</v>
      </c>
      <c r="AR20" s="8">
        <v>2</v>
      </c>
      <c r="AS20" s="8">
        <v>1</v>
      </c>
      <c r="AT20" s="8">
        <v>0</v>
      </c>
      <c r="AU20" s="8">
        <v>1</v>
      </c>
      <c r="AV20" s="8">
        <v>0</v>
      </c>
      <c r="AW20" s="8">
        <v>9</v>
      </c>
      <c r="AX20" s="8">
        <v>3</v>
      </c>
      <c r="AY20" s="8">
        <v>1</v>
      </c>
      <c r="AZ20" s="8">
        <v>45</v>
      </c>
      <c r="BA20" s="8">
        <v>2</v>
      </c>
      <c r="BB20" s="8">
        <v>1</v>
      </c>
      <c r="BC20" s="8">
        <v>2</v>
      </c>
      <c r="BD20" s="8">
        <v>5</v>
      </c>
      <c r="BE20" s="8">
        <v>1</v>
      </c>
      <c r="BF20" s="8">
        <v>1</v>
      </c>
      <c r="BG20" s="8">
        <v>3</v>
      </c>
      <c r="BH20" s="8">
        <v>3</v>
      </c>
      <c r="BI20" s="8">
        <v>1</v>
      </c>
      <c r="BJ20" s="8">
        <v>1</v>
      </c>
      <c r="BK20" s="8">
        <v>0</v>
      </c>
      <c r="BL20" s="8">
        <v>0</v>
      </c>
      <c r="BM20" s="8">
        <v>5</v>
      </c>
      <c r="BN20" s="8">
        <v>4</v>
      </c>
      <c r="BO20" s="8">
        <v>1</v>
      </c>
      <c r="BP20" s="8">
        <v>2</v>
      </c>
      <c r="BQ20" s="8">
        <v>9</v>
      </c>
      <c r="BR20" s="8">
        <v>3</v>
      </c>
      <c r="BS20" s="8">
        <v>0</v>
      </c>
      <c r="BT20" s="8">
        <v>3</v>
      </c>
      <c r="BU20" s="8">
        <v>8</v>
      </c>
      <c r="BV20" s="8">
        <v>3957</v>
      </c>
      <c r="BW20" s="8">
        <v>0</v>
      </c>
      <c r="BX20" s="8">
        <v>0</v>
      </c>
      <c r="BY20" s="8">
        <v>1</v>
      </c>
      <c r="BZ20" s="8">
        <v>0</v>
      </c>
      <c r="CA20" s="8">
        <v>8</v>
      </c>
      <c r="CB20" s="8">
        <v>0</v>
      </c>
      <c r="CC20" s="8">
        <v>1</v>
      </c>
      <c r="CD20" s="8">
        <v>4</v>
      </c>
      <c r="CE20" s="8">
        <v>1</v>
      </c>
      <c r="CF20" s="8">
        <v>0</v>
      </c>
      <c r="CG20" s="8">
        <v>0</v>
      </c>
      <c r="CH20" s="8">
        <v>4</v>
      </c>
      <c r="CI20" s="8">
        <v>4</v>
      </c>
      <c r="CJ20" s="8">
        <v>0</v>
      </c>
      <c r="CK20" s="8">
        <v>0</v>
      </c>
      <c r="CL20" s="8">
        <v>2</v>
      </c>
      <c r="CM20" s="8">
        <v>0</v>
      </c>
      <c r="CN20" s="8">
        <v>2</v>
      </c>
      <c r="CO20" s="8">
        <v>2</v>
      </c>
      <c r="CP20" s="8">
        <v>3</v>
      </c>
      <c r="CQ20" s="8">
        <v>14</v>
      </c>
      <c r="CR20" s="8">
        <v>11</v>
      </c>
      <c r="CS20" s="8">
        <v>2</v>
      </c>
      <c r="CT20" s="8">
        <v>2</v>
      </c>
      <c r="CU20" s="8">
        <v>2</v>
      </c>
      <c r="CV20" s="8">
        <v>5</v>
      </c>
      <c r="CW20" s="8">
        <v>11</v>
      </c>
      <c r="CX20" s="8">
        <v>13</v>
      </c>
      <c r="CY20" s="8">
        <v>7</v>
      </c>
      <c r="CZ20" s="8">
        <v>8</v>
      </c>
      <c r="DA20" s="8">
        <v>0</v>
      </c>
      <c r="DB20" s="8">
        <v>0</v>
      </c>
      <c r="DC20" s="8">
        <v>2</v>
      </c>
      <c r="DD20" s="8">
        <v>2</v>
      </c>
      <c r="DE20" s="8">
        <v>12</v>
      </c>
      <c r="DF20" s="8">
        <v>14919</v>
      </c>
      <c r="DG20" s="8">
        <v>2</v>
      </c>
      <c r="DH20" s="8">
        <v>14</v>
      </c>
      <c r="DI20" s="8">
        <v>0</v>
      </c>
      <c r="DJ20" s="8">
        <v>0</v>
      </c>
      <c r="DK20" s="8">
        <v>0</v>
      </c>
      <c r="DL20" s="8">
        <v>1</v>
      </c>
      <c r="DM20" s="8">
        <v>0</v>
      </c>
      <c r="DN20" s="8">
        <v>0</v>
      </c>
      <c r="DO20" s="8">
        <v>1</v>
      </c>
      <c r="DP20" s="8">
        <v>2</v>
      </c>
      <c r="DQ20" s="8">
        <v>0</v>
      </c>
      <c r="DR20" s="8">
        <v>0</v>
      </c>
      <c r="DS20" s="8">
        <v>36</v>
      </c>
      <c r="DT20" s="8">
        <v>1</v>
      </c>
      <c r="DU20" s="8">
        <v>1</v>
      </c>
      <c r="DV20" s="8">
        <v>1</v>
      </c>
      <c r="DW20" s="8">
        <v>4</v>
      </c>
      <c r="DX20" s="8">
        <v>0</v>
      </c>
      <c r="DY20" s="8">
        <v>4</v>
      </c>
      <c r="DZ20" s="8">
        <v>5</v>
      </c>
      <c r="EA20" s="8">
        <v>5</v>
      </c>
      <c r="EB20" s="8">
        <v>3</v>
      </c>
      <c r="EC20" s="8">
        <v>4</v>
      </c>
      <c r="ED20" s="8">
        <v>5</v>
      </c>
      <c r="EE20" s="8">
        <v>2</v>
      </c>
      <c r="EF20" s="8">
        <v>3</v>
      </c>
      <c r="EG20" s="8">
        <v>0</v>
      </c>
    </row>
    <row r="21" spans="2:137" ht="12.75">
      <c r="B21" s="7" t="s">
        <v>21</v>
      </c>
      <c r="C21" s="8">
        <v>2</v>
      </c>
      <c r="D21" s="8">
        <v>10</v>
      </c>
      <c r="E21" s="8">
        <v>18</v>
      </c>
      <c r="F21" s="8">
        <v>0</v>
      </c>
      <c r="G21" s="8">
        <v>2</v>
      </c>
      <c r="H21" s="8">
        <v>0</v>
      </c>
      <c r="I21" s="8">
        <v>3</v>
      </c>
      <c r="J21" s="8">
        <v>0</v>
      </c>
      <c r="K21" s="8">
        <v>2</v>
      </c>
      <c r="L21" s="8">
        <v>0</v>
      </c>
      <c r="M21" s="8">
        <v>2</v>
      </c>
      <c r="N21" s="8">
        <v>8</v>
      </c>
      <c r="O21" s="8">
        <v>3</v>
      </c>
      <c r="P21" s="8">
        <v>1</v>
      </c>
      <c r="Q21" s="8">
        <v>1</v>
      </c>
      <c r="R21" s="8">
        <v>17</v>
      </c>
      <c r="S21" s="8">
        <v>2772</v>
      </c>
      <c r="T21" s="8">
        <v>175</v>
      </c>
      <c r="U21" s="8">
        <v>1</v>
      </c>
      <c r="V21" s="8">
        <v>4</v>
      </c>
      <c r="W21" s="8">
        <v>5</v>
      </c>
      <c r="X21" s="8">
        <v>0</v>
      </c>
      <c r="Y21" s="8">
        <v>16</v>
      </c>
      <c r="Z21" s="8">
        <v>18</v>
      </c>
      <c r="AA21" s="8">
        <v>5</v>
      </c>
      <c r="AB21" s="8">
        <v>0</v>
      </c>
      <c r="AC21" s="8">
        <v>3</v>
      </c>
      <c r="AD21" s="8">
        <v>1</v>
      </c>
      <c r="AE21" s="8">
        <v>4</v>
      </c>
      <c r="AF21" s="8">
        <v>15</v>
      </c>
      <c r="AG21" s="8">
        <v>19</v>
      </c>
      <c r="AH21" s="8">
        <v>0</v>
      </c>
      <c r="AI21" s="8">
        <v>1</v>
      </c>
      <c r="AJ21" s="8">
        <v>5</v>
      </c>
      <c r="AK21" s="8">
        <v>0</v>
      </c>
      <c r="AL21" s="8">
        <v>15</v>
      </c>
      <c r="AM21" s="8">
        <v>0</v>
      </c>
      <c r="AN21" s="8">
        <v>0</v>
      </c>
      <c r="AO21" s="8">
        <v>9</v>
      </c>
      <c r="AP21" s="8">
        <v>4</v>
      </c>
      <c r="AQ21" s="8">
        <v>2</v>
      </c>
      <c r="AR21" s="8">
        <v>1</v>
      </c>
      <c r="AS21" s="8">
        <v>3</v>
      </c>
      <c r="AT21" s="8">
        <v>1</v>
      </c>
      <c r="AU21" s="8">
        <v>1</v>
      </c>
      <c r="AV21" s="8">
        <v>2</v>
      </c>
      <c r="AW21" s="8">
        <v>1</v>
      </c>
      <c r="AX21" s="8">
        <v>2</v>
      </c>
      <c r="AY21" s="8">
        <v>1</v>
      </c>
      <c r="AZ21" s="8">
        <v>65</v>
      </c>
      <c r="BA21" s="8">
        <v>1</v>
      </c>
      <c r="BB21" s="8">
        <v>0</v>
      </c>
      <c r="BC21" s="8">
        <v>3</v>
      </c>
      <c r="BD21" s="8">
        <v>7</v>
      </c>
      <c r="BE21" s="8">
        <v>1</v>
      </c>
      <c r="BF21" s="8">
        <v>1</v>
      </c>
      <c r="BG21" s="8">
        <v>0</v>
      </c>
      <c r="BH21" s="8">
        <v>0</v>
      </c>
      <c r="BI21" s="8">
        <v>4</v>
      </c>
      <c r="BJ21" s="8">
        <v>2</v>
      </c>
      <c r="BK21" s="8">
        <v>0</v>
      </c>
      <c r="BL21" s="8">
        <v>0</v>
      </c>
      <c r="BM21" s="8">
        <v>0</v>
      </c>
      <c r="BN21" s="8">
        <v>0</v>
      </c>
      <c r="BO21" s="8">
        <v>0</v>
      </c>
      <c r="BP21" s="8">
        <v>0</v>
      </c>
      <c r="BQ21" s="8">
        <v>41</v>
      </c>
      <c r="BR21" s="8">
        <v>1</v>
      </c>
      <c r="BS21" s="8">
        <v>7</v>
      </c>
      <c r="BT21" s="8">
        <v>1</v>
      </c>
      <c r="BU21" s="8">
        <v>4</v>
      </c>
      <c r="BV21" s="8">
        <v>3586</v>
      </c>
      <c r="BW21" s="8">
        <v>2</v>
      </c>
      <c r="BX21" s="8">
        <v>1</v>
      </c>
      <c r="BY21" s="8">
        <v>1</v>
      </c>
      <c r="BZ21" s="8">
        <v>0</v>
      </c>
      <c r="CA21" s="8">
        <v>4</v>
      </c>
      <c r="CB21" s="8">
        <v>2</v>
      </c>
      <c r="CC21" s="8">
        <v>1</v>
      </c>
      <c r="CD21" s="8">
        <v>7</v>
      </c>
      <c r="CE21" s="8">
        <v>3</v>
      </c>
      <c r="CF21" s="8">
        <v>0</v>
      </c>
      <c r="CG21" s="8">
        <v>8</v>
      </c>
      <c r="CH21" s="8">
        <v>6</v>
      </c>
      <c r="CI21" s="8">
        <v>2</v>
      </c>
      <c r="CJ21" s="8">
        <v>1</v>
      </c>
      <c r="CK21" s="8">
        <v>2</v>
      </c>
      <c r="CL21" s="8">
        <v>6</v>
      </c>
      <c r="CM21" s="8">
        <v>2</v>
      </c>
      <c r="CN21" s="8">
        <v>2</v>
      </c>
      <c r="CO21" s="8">
        <v>1</v>
      </c>
      <c r="CP21" s="8">
        <v>4</v>
      </c>
      <c r="CQ21" s="8">
        <v>31</v>
      </c>
      <c r="CR21" s="8">
        <v>4</v>
      </c>
      <c r="CS21" s="8">
        <v>2</v>
      </c>
      <c r="CT21" s="8">
        <v>7</v>
      </c>
      <c r="CU21" s="8">
        <v>6</v>
      </c>
      <c r="CV21" s="8">
        <v>2</v>
      </c>
      <c r="CW21" s="8">
        <v>15</v>
      </c>
      <c r="CX21" s="8">
        <v>46</v>
      </c>
      <c r="CY21" s="8">
        <v>7</v>
      </c>
      <c r="CZ21" s="8">
        <v>6</v>
      </c>
      <c r="DA21" s="8">
        <v>1</v>
      </c>
      <c r="DB21" s="8">
        <v>0</v>
      </c>
      <c r="DC21" s="8">
        <v>4</v>
      </c>
      <c r="DD21" s="8">
        <v>1</v>
      </c>
      <c r="DE21" s="8">
        <v>55</v>
      </c>
      <c r="DF21" s="8">
        <v>10038</v>
      </c>
      <c r="DG21" s="8">
        <v>2</v>
      </c>
      <c r="DH21" s="8">
        <v>16</v>
      </c>
      <c r="DI21" s="8">
        <v>12</v>
      </c>
      <c r="DJ21" s="8">
        <v>2</v>
      </c>
      <c r="DK21" s="8">
        <v>3</v>
      </c>
      <c r="DL21" s="8">
        <v>7</v>
      </c>
      <c r="DM21" s="8">
        <v>2</v>
      </c>
      <c r="DN21" s="8">
        <v>0</v>
      </c>
      <c r="DO21" s="8">
        <v>15</v>
      </c>
      <c r="DP21" s="8">
        <v>2</v>
      </c>
      <c r="DQ21" s="8">
        <v>1</v>
      </c>
      <c r="DR21" s="8">
        <v>0</v>
      </c>
      <c r="DS21" s="8">
        <v>28</v>
      </c>
      <c r="DT21" s="8">
        <v>1</v>
      </c>
      <c r="DU21" s="8">
        <v>3</v>
      </c>
      <c r="DV21" s="8">
        <v>2</v>
      </c>
      <c r="DW21" s="8">
        <v>0</v>
      </c>
      <c r="DX21" s="8">
        <v>2</v>
      </c>
      <c r="DY21" s="8">
        <v>6</v>
      </c>
      <c r="DZ21" s="8">
        <v>2</v>
      </c>
      <c r="EA21" s="8">
        <v>3</v>
      </c>
      <c r="EB21" s="8">
        <v>6</v>
      </c>
      <c r="EC21" s="8">
        <v>0</v>
      </c>
      <c r="ED21" s="8">
        <v>4</v>
      </c>
      <c r="EE21" s="8">
        <v>5</v>
      </c>
      <c r="EF21" s="8">
        <v>7</v>
      </c>
      <c r="EG21" s="8">
        <v>0</v>
      </c>
    </row>
    <row r="22" spans="2:137" ht="12.75">
      <c r="B22" s="7" t="s">
        <v>22</v>
      </c>
      <c r="C22" s="8">
        <v>2</v>
      </c>
      <c r="D22" s="8">
        <v>3</v>
      </c>
      <c r="E22" s="8">
        <v>0</v>
      </c>
      <c r="F22" s="8">
        <v>0</v>
      </c>
      <c r="G22" s="8">
        <v>1</v>
      </c>
      <c r="H22" s="8">
        <v>0</v>
      </c>
      <c r="I22" s="8">
        <v>3</v>
      </c>
      <c r="J22" s="8">
        <v>0</v>
      </c>
      <c r="K22" s="8">
        <v>0</v>
      </c>
      <c r="L22" s="8">
        <v>0</v>
      </c>
      <c r="M22" s="8">
        <v>0</v>
      </c>
      <c r="N22" s="8">
        <v>2</v>
      </c>
      <c r="O22" s="8">
        <v>4</v>
      </c>
      <c r="P22" s="8">
        <v>0</v>
      </c>
      <c r="Q22" s="8">
        <v>2</v>
      </c>
      <c r="R22" s="8">
        <v>2</v>
      </c>
      <c r="S22" s="8">
        <v>1057</v>
      </c>
      <c r="T22" s="8">
        <v>127</v>
      </c>
      <c r="U22" s="8">
        <v>0</v>
      </c>
      <c r="V22" s="8">
        <v>1</v>
      </c>
      <c r="W22" s="8">
        <v>1</v>
      </c>
      <c r="X22" s="8">
        <v>0</v>
      </c>
      <c r="Y22" s="8">
        <v>4</v>
      </c>
      <c r="Z22" s="8">
        <v>6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1</v>
      </c>
      <c r="AG22" s="8">
        <v>10</v>
      </c>
      <c r="AH22" s="8">
        <v>0</v>
      </c>
      <c r="AI22" s="8">
        <v>0</v>
      </c>
      <c r="AJ22" s="8">
        <v>0</v>
      </c>
      <c r="AK22" s="8">
        <v>0</v>
      </c>
      <c r="AL22" s="8">
        <v>7</v>
      </c>
      <c r="AM22" s="8">
        <v>0</v>
      </c>
      <c r="AN22" s="8">
        <v>0</v>
      </c>
      <c r="AO22" s="8">
        <v>0</v>
      </c>
      <c r="AP22" s="8">
        <v>0</v>
      </c>
      <c r="AQ22" s="8">
        <v>2</v>
      </c>
      <c r="AR22" s="8">
        <v>1</v>
      </c>
      <c r="AS22" s="8">
        <v>5</v>
      </c>
      <c r="AT22" s="8">
        <v>1</v>
      </c>
      <c r="AU22" s="8">
        <v>1</v>
      </c>
      <c r="AV22" s="8">
        <v>0</v>
      </c>
      <c r="AW22" s="8">
        <v>3</v>
      </c>
      <c r="AX22" s="8">
        <v>0</v>
      </c>
      <c r="AY22" s="8">
        <v>0</v>
      </c>
      <c r="AZ22" s="8">
        <v>17</v>
      </c>
      <c r="BA22" s="8">
        <v>1</v>
      </c>
      <c r="BB22" s="8">
        <v>0</v>
      </c>
      <c r="BC22" s="8">
        <v>1</v>
      </c>
      <c r="BD22" s="8">
        <v>6</v>
      </c>
      <c r="BE22" s="8">
        <v>0</v>
      </c>
      <c r="BF22" s="8">
        <v>0</v>
      </c>
      <c r="BG22" s="8">
        <v>0</v>
      </c>
      <c r="BH22" s="8">
        <v>0</v>
      </c>
      <c r="BI22" s="8">
        <v>1</v>
      </c>
      <c r="BJ22" s="8">
        <v>2</v>
      </c>
      <c r="BK22" s="8">
        <v>1</v>
      </c>
      <c r="BL22" s="8">
        <v>0</v>
      </c>
      <c r="BM22" s="8">
        <v>1</v>
      </c>
      <c r="BN22" s="8">
        <v>1</v>
      </c>
      <c r="BO22" s="8">
        <v>0</v>
      </c>
      <c r="BP22" s="8">
        <v>0</v>
      </c>
      <c r="BQ22" s="8">
        <v>12</v>
      </c>
      <c r="BR22" s="8">
        <v>0</v>
      </c>
      <c r="BS22" s="8">
        <v>0</v>
      </c>
      <c r="BT22" s="8">
        <v>1</v>
      </c>
      <c r="BU22" s="8">
        <v>0</v>
      </c>
      <c r="BV22" s="8">
        <v>815</v>
      </c>
      <c r="BW22" s="8">
        <v>1</v>
      </c>
      <c r="BX22" s="8">
        <v>1</v>
      </c>
      <c r="BY22" s="8">
        <v>1</v>
      </c>
      <c r="BZ22" s="8">
        <v>0</v>
      </c>
      <c r="CA22" s="8">
        <v>0</v>
      </c>
      <c r="CB22" s="8">
        <v>0</v>
      </c>
      <c r="CC22" s="8">
        <v>2</v>
      </c>
      <c r="CD22" s="8">
        <v>1</v>
      </c>
      <c r="CE22" s="8">
        <v>0</v>
      </c>
      <c r="CF22" s="8">
        <v>0</v>
      </c>
      <c r="CG22" s="8">
        <v>2</v>
      </c>
      <c r="CH22" s="8">
        <v>0</v>
      </c>
      <c r="CI22" s="8">
        <v>2</v>
      </c>
      <c r="CJ22" s="8">
        <v>0</v>
      </c>
      <c r="CK22" s="8">
        <v>0</v>
      </c>
      <c r="CL22" s="8">
        <v>1</v>
      </c>
      <c r="CM22" s="8">
        <v>0</v>
      </c>
      <c r="CN22" s="8">
        <v>2</v>
      </c>
      <c r="CO22" s="8">
        <v>0</v>
      </c>
      <c r="CP22" s="8">
        <v>4</v>
      </c>
      <c r="CQ22" s="8">
        <v>4</v>
      </c>
      <c r="CR22" s="8">
        <v>2</v>
      </c>
      <c r="CS22" s="8">
        <v>0</v>
      </c>
      <c r="CT22" s="8">
        <v>2</v>
      </c>
      <c r="CU22" s="8">
        <v>0</v>
      </c>
      <c r="CV22" s="8">
        <v>0</v>
      </c>
      <c r="CW22" s="8">
        <v>27</v>
      </c>
      <c r="CX22" s="8">
        <v>1</v>
      </c>
      <c r="CY22" s="8">
        <v>0</v>
      </c>
      <c r="CZ22" s="8">
        <v>4</v>
      </c>
      <c r="DA22" s="8">
        <v>0</v>
      </c>
      <c r="DB22" s="8">
        <v>0</v>
      </c>
      <c r="DC22" s="8">
        <v>0</v>
      </c>
      <c r="DD22" s="8">
        <v>0</v>
      </c>
      <c r="DE22" s="8">
        <v>6</v>
      </c>
      <c r="DF22" s="8">
        <v>2518</v>
      </c>
      <c r="DG22" s="8">
        <v>0</v>
      </c>
      <c r="DH22" s="8">
        <v>11</v>
      </c>
      <c r="DI22" s="8">
        <v>45</v>
      </c>
      <c r="DJ22" s="8">
        <v>3</v>
      </c>
      <c r="DK22" s="8">
        <v>0</v>
      </c>
      <c r="DL22" s="8">
        <v>1</v>
      </c>
      <c r="DM22" s="8">
        <v>0</v>
      </c>
      <c r="DN22" s="8">
        <v>1</v>
      </c>
      <c r="DO22" s="8">
        <v>2</v>
      </c>
      <c r="DP22" s="8">
        <v>0</v>
      </c>
      <c r="DQ22" s="8">
        <v>0</v>
      </c>
      <c r="DR22" s="8">
        <v>0</v>
      </c>
      <c r="DS22" s="8">
        <v>15</v>
      </c>
      <c r="DT22" s="8">
        <v>0</v>
      </c>
      <c r="DU22" s="8">
        <v>0</v>
      </c>
      <c r="DV22" s="8">
        <v>0</v>
      </c>
      <c r="DW22" s="8">
        <v>3</v>
      </c>
      <c r="DX22" s="8">
        <v>0</v>
      </c>
      <c r="DY22" s="8">
        <v>0</v>
      </c>
      <c r="DZ22" s="8">
        <v>2</v>
      </c>
      <c r="EA22" s="8">
        <v>1</v>
      </c>
      <c r="EB22" s="8">
        <v>0</v>
      </c>
      <c r="EC22" s="8">
        <v>0</v>
      </c>
      <c r="ED22" s="8">
        <v>1</v>
      </c>
      <c r="EE22" s="8">
        <v>0</v>
      </c>
      <c r="EF22" s="8">
        <v>1</v>
      </c>
      <c r="EG22" s="8">
        <v>1</v>
      </c>
    </row>
    <row r="23" spans="2:137" ht="12.75">
      <c r="B23" s="7" t="s">
        <v>12</v>
      </c>
      <c r="C23" s="8">
        <v>1</v>
      </c>
      <c r="D23" s="8">
        <v>1</v>
      </c>
      <c r="E23" s="8">
        <v>0</v>
      </c>
      <c r="F23" s="8">
        <v>0</v>
      </c>
      <c r="G23" s="8">
        <v>1</v>
      </c>
      <c r="H23" s="8">
        <v>1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1</v>
      </c>
      <c r="P23" s="8">
        <v>0</v>
      </c>
      <c r="Q23" s="8">
        <v>2</v>
      </c>
      <c r="R23" s="8">
        <v>6</v>
      </c>
      <c r="S23" s="8">
        <v>1437</v>
      </c>
      <c r="T23" s="8">
        <v>173</v>
      </c>
      <c r="U23" s="8">
        <v>0</v>
      </c>
      <c r="V23" s="8">
        <v>0</v>
      </c>
      <c r="W23" s="8">
        <v>0</v>
      </c>
      <c r="X23" s="8">
        <v>0</v>
      </c>
      <c r="Y23" s="8">
        <v>4</v>
      </c>
      <c r="Z23" s="8">
        <v>9</v>
      </c>
      <c r="AA23" s="8">
        <v>1</v>
      </c>
      <c r="AB23" s="8">
        <v>1</v>
      </c>
      <c r="AC23" s="8">
        <v>0</v>
      </c>
      <c r="AD23" s="8">
        <v>1</v>
      </c>
      <c r="AE23" s="8">
        <v>0</v>
      </c>
      <c r="AF23" s="8">
        <v>5</v>
      </c>
      <c r="AG23" s="8">
        <v>10</v>
      </c>
      <c r="AH23" s="8">
        <v>0</v>
      </c>
      <c r="AI23" s="8">
        <v>0</v>
      </c>
      <c r="AJ23" s="8">
        <v>2</v>
      </c>
      <c r="AK23" s="8">
        <v>0</v>
      </c>
      <c r="AL23" s="8">
        <v>0</v>
      </c>
      <c r="AM23" s="8">
        <v>0</v>
      </c>
      <c r="AN23" s="8">
        <v>0</v>
      </c>
      <c r="AO23" s="8">
        <v>1</v>
      </c>
      <c r="AP23" s="8">
        <v>1</v>
      </c>
      <c r="AQ23" s="8">
        <v>6</v>
      </c>
      <c r="AR23" s="8">
        <v>1</v>
      </c>
      <c r="AS23" s="8">
        <v>2</v>
      </c>
      <c r="AT23" s="8">
        <v>1</v>
      </c>
      <c r="AU23" s="8">
        <v>1</v>
      </c>
      <c r="AV23" s="8">
        <v>1</v>
      </c>
      <c r="AW23" s="8">
        <v>2</v>
      </c>
      <c r="AX23" s="8">
        <v>0</v>
      </c>
      <c r="AY23" s="8">
        <v>1</v>
      </c>
      <c r="AZ23" s="8">
        <v>41</v>
      </c>
      <c r="BA23" s="8">
        <v>0</v>
      </c>
      <c r="BB23" s="8">
        <v>0</v>
      </c>
      <c r="BC23" s="8">
        <v>0</v>
      </c>
      <c r="BD23" s="8">
        <v>1</v>
      </c>
      <c r="BE23" s="8">
        <v>0</v>
      </c>
      <c r="BF23" s="8">
        <v>1</v>
      </c>
      <c r="BG23" s="8">
        <v>1</v>
      </c>
      <c r="BH23" s="8">
        <v>1</v>
      </c>
      <c r="BI23" s="8">
        <v>1</v>
      </c>
      <c r="BJ23" s="8">
        <v>0</v>
      </c>
      <c r="BK23" s="8">
        <v>0</v>
      </c>
      <c r="BL23" s="8">
        <v>0</v>
      </c>
      <c r="BM23" s="8">
        <v>0</v>
      </c>
      <c r="BN23" s="8">
        <v>0</v>
      </c>
      <c r="BO23" s="8">
        <v>1</v>
      </c>
      <c r="BP23" s="8">
        <v>1</v>
      </c>
      <c r="BQ23" s="8">
        <v>6</v>
      </c>
      <c r="BR23" s="8">
        <v>0</v>
      </c>
      <c r="BS23" s="8">
        <v>0</v>
      </c>
      <c r="BT23" s="8">
        <v>1</v>
      </c>
      <c r="BU23" s="8">
        <v>2</v>
      </c>
      <c r="BV23" s="8">
        <v>1088</v>
      </c>
      <c r="BW23" s="8">
        <v>1</v>
      </c>
      <c r="BX23" s="8">
        <v>0</v>
      </c>
      <c r="BY23" s="8">
        <v>0</v>
      </c>
      <c r="BZ23" s="8">
        <v>0</v>
      </c>
      <c r="CA23" s="8">
        <v>1</v>
      </c>
      <c r="CB23" s="8">
        <v>0</v>
      </c>
      <c r="CC23" s="8">
        <v>1</v>
      </c>
      <c r="CD23" s="8">
        <v>1</v>
      </c>
      <c r="CE23" s="8">
        <v>3</v>
      </c>
      <c r="CF23" s="8">
        <v>1</v>
      </c>
      <c r="CG23" s="8">
        <v>4</v>
      </c>
      <c r="CH23" s="8">
        <v>0</v>
      </c>
      <c r="CI23" s="8">
        <v>0</v>
      </c>
      <c r="CJ23" s="8">
        <v>0</v>
      </c>
      <c r="CK23" s="8">
        <v>2</v>
      </c>
      <c r="CL23" s="8">
        <v>1</v>
      </c>
      <c r="CM23" s="8">
        <v>2</v>
      </c>
      <c r="CN23" s="8">
        <v>0</v>
      </c>
      <c r="CO23" s="8">
        <v>0</v>
      </c>
      <c r="CP23" s="8">
        <v>0</v>
      </c>
      <c r="CQ23" s="8">
        <v>3</v>
      </c>
      <c r="CR23" s="8">
        <v>0</v>
      </c>
      <c r="CS23" s="8">
        <v>1</v>
      </c>
      <c r="CT23" s="8">
        <v>1</v>
      </c>
      <c r="CU23" s="8">
        <v>2</v>
      </c>
      <c r="CV23" s="8">
        <v>1</v>
      </c>
      <c r="CW23" s="8">
        <v>5</v>
      </c>
      <c r="CX23" s="8">
        <v>4</v>
      </c>
      <c r="CY23" s="8">
        <v>0</v>
      </c>
      <c r="CZ23" s="8">
        <v>4</v>
      </c>
      <c r="DA23" s="8">
        <v>0</v>
      </c>
      <c r="DB23" s="8">
        <v>0</v>
      </c>
      <c r="DC23" s="8">
        <v>1</v>
      </c>
      <c r="DD23" s="8">
        <v>0</v>
      </c>
      <c r="DE23" s="8">
        <v>15</v>
      </c>
      <c r="DF23" s="8">
        <v>4480</v>
      </c>
      <c r="DG23" s="8">
        <v>0</v>
      </c>
      <c r="DH23" s="8">
        <v>5</v>
      </c>
      <c r="DI23" s="8">
        <v>0</v>
      </c>
      <c r="DJ23" s="8">
        <v>0</v>
      </c>
      <c r="DK23" s="8">
        <v>1</v>
      </c>
      <c r="DL23" s="8">
        <v>2</v>
      </c>
      <c r="DM23" s="8">
        <v>0</v>
      </c>
      <c r="DN23" s="8">
        <v>0</v>
      </c>
      <c r="DO23" s="8">
        <v>1</v>
      </c>
      <c r="DP23" s="8">
        <v>0</v>
      </c>
      <c r="DQ23" s="8">
        <v>0</v>
      </c>
      <c r="DR23" s="8">
        <v>0</v>
      </c>
      <c r="DS23" s="8">
        <v>19</v>
      </c>
      <c r="DT23" s="8">
        <v>1</v>
      </c>
      <c r="DU23" s="8">
        <v>0</v>
      </c>
      <c r="DV23" s="8">
        <v>0</v>
      </c>
      <c r="DW23" s="8">
        <v>0</v>
      </c>
      <c r="DX23" s="8">
        <v>0</v>
      </c>
      <c r="DY23" s="8">
        <v>0</v>
      </c>
      <c r="DZ23" s="8">
        <v>1</v>
      </c>
      <c r="EA23" s="8">
        <v>1</v>
      </c>
      <c r="EB23" s="8">
        <v>3</v>
      </c>
      <c r="EC23" s="8">
        <v>0</v>
      </c>
      <c r="ED23" s="8">
        <v>0</v>
      </c>
      <c r="EE23" s="8">
        <v>0</v>
      </c>
      <c r="EF23" s="8">
        <v>2</v>
      </c>
      <c r="EG23" s="8">
        <v>0</v>
      </c>
    </row>
    <row r="24" spans="2:137" ht="12.75">
      <c r="B24" s="7" t="s">
        <v>23</v>
      </c>
      <c r="C24" s="8">
        <v>1</v>
      </c>
      <c r="D24" s="8">
        <v>6</v>
      </c>
      <c r="E24" s="8">
        <v>11</v>
      </c>
      <c r="F24" s="8">
        <v>1</v>
      </c>
      <c r="G24" s="8">
        <v>0</v>
      </c>
      <c r="H24" s="8">
        <v>0</v>
      </c>
      <c r="I24" s="8">
        <v>2</v>
      </c>
      <c r="J24" s="8">
        <v>0</v>
      </c>
      <c r="K24" s="8">
        <v>1</v>
      </c>
      <c r="L24" s="8">
        <v>0</v>
      </c>
      <c r="M24" s="8">
        <v>0</v>
      </c>
      <c r="N24" s="8">
        <v>7</v>
      </c>
      <c r="O24" s="8">
        <v>4</v>
      </c>
      <c r="P24" s="8">
        <v>0</v>
      </c>
      <c r="Q24" s="8">
        <v>1</v>
      </c>
      <c r="R24" s="8">
        <v>6</v>
      </c>
      <c r="S24" s="8">
        <v>2301</v>
      </c>
      <c r="T24" s="8">
        <v>225</v>
      </c>
      <c r="U24" s="8">
        <v>0</v>
      </c>
      <c r="V24" s="8">
        <v>4</v>
      </c>
      <c r="W24" s="8">
        <v>1</v>
      </c>
      <c r="X24" s="8">
        <v>2</v>
      </c>
      <c r="Y24" s="8">
        <v>12</v>
      </c>
      <c r="Z24" s="8">
        <v>18</v>
      </c>
      <c r="AA24" s="8">
        <v>2</v>
      </c>
      <c r="AB24" s="8">
        <v>0</v>
      </c>
      <c r="AC24" s="8">
        <v>2</v>
      </c>
      <c r="AD24" s="8">
        <v>3</v>
      </c>
      <c r="AE24" s="8">
        <v>1</v>
      </c>
      <c r="AF24" s="8">
        <v>5</v>
      </c>
      <c r="AG24" s="8">
        <v>14</v>
      </c>
      <c r="AH24" s="8">
        <v>0</v>
      </c>
      <c r="AI24" s="8">
        <v>1</v>
      </c>
      <c r="AJ24" s="8">
        <v>5</v>
      </c>
      <c r="AK24" s="8">
        <v>1</v>
      </c>
      <c r="AL24" s="8">
        <v>7</v>
      </c>
      <c r="AM24" s="8">
        <v>2</v>
      </c>
      <c r="AN24" s="8">
        <v>0</v>
      </c>
      <c r="AO24" s="8">
        <v>6</v>
      </c>
      <c r="AP24" s="8">
        <v>0</v>
      </c>
      <c r="AQ24" s="8">
        <v>5</v>
      </c>
      <c r="AR24" s="8">
        <v>1</v>
      </c>
      <c r="AS24" s="8">
        <v>2</v>
      </c>
      <c r="AT24" s="8">
        <v>2</v>
      </c>
      <c r="AU24" s="8">
        <v>2</v>
      </c>
      <c r="AV24" s="8">
        <v>0</v>
      </c>
      <c r="AW24" s="8">
        <v>3</v>
      </c>
      <c r="AX24" s="8">
        <v>4</v>
      </c>
      <c r="AY24" s="8">
        <v>2</v>
      </c>
      <c r="AZ24" s="8">
        <v>46</v>
      </c>
      <c r="BA24" s="8">
        <v>3</v>
      </c>
      <c r="BB24" s="8">
        <v>2</v>
      </c>
      <c r="BC24" s="8">
        <v>2</v>
      </c>
      <c r="BD24" s="8">
        <v>5</v>
      </c>
      <c r="BE24" s="8">
        <v>0</v>
      </c>
      <c r="BF24" s="8">
        <v>2</v>
      </c>
      <c r="BG24" s="8">
        <v>1</v>
      </c>
      <c r="BH24" s="8">
        <v>0</v>
      </c>
      <c r="BI24" s="8">
        <v>1</v>
      </c>
      <c r="BJ24" s="8">
        <v>2</v>
      </c>
      <c r="BK24" s="8">
        <v>1</v>
      </c>
      <c r="BL24" s="8">
        <v>1</v>
      </c>
      <c r="BM24" s="8">
        <v>0</v>
      </c>
      <c r="BN24" s="8">
        <v>2</v>
      </c>
      <c r="BO24" s="8">
        <v>1</v>
      </c>
      <c r="BP24" s="8">
        <v>1</v>
      </c>
      <c r="BQ24" s="8">
        <v>23</v>
      </c>
      <c r="BR24" s="8">
        <v>5</v>
      </c>
      <c r="BS24" s="8">
        <v>6</v>
      </c>
      <c r="BT24" s="8">
        <v>0</v>
      </c>
      <c r="BU24" s="8">
        <v>6</v>
      </c>
      <c r="BV24" s="8">
        <v>2295</v>
      </c>
      <c r="BW24" s="8">
        <v>1</v>
      </c>
      <c r="BX24" s="8">
        <v>0</v>
      </c>
      <c r="BY24" s="8">
        <v>3</v>
      </c>
      <c r="BZ24" s="8">
        <v>1</v>
      </c>
      <c r="CA24" s="8">
        <v>2</v>
      </c>
      <c r="CB24" s="8">
        <v>1</v>
      </c>
      <c r="CC24" s="8">
        <v>1</v>
      </c>
      <c r="CD24" s="8">
        <v>1</v>
      </c>
      <c r="CE24" s="8">
        <v>0</v>
      </c>
      <c r="CF24" s="8">
        <v>1</v>
      </c>
      <c r="CG24" s="8">
        <v>8</v>
      </c>
      <c r="CH24" s="8">
        <v>3</v>
      </c>
      <c r="CI24" s="8">
        <v>0</v>
      </c>
      <c r="CJ24" s="8">
        <v>0</v>
      </c>
      <c r="CK24" s="8">
        <v>4</v>
      </c>
      <c r="CL24" s="8">
        <v>4</v>
      </c>
      <c r="CM24" s="8">
        <v>9</v>
      </c>
      <c r="CN24" s="8">
        <v>2</v>
      </c>
      <c r="CO24" s="8">
        <v>0</v>
      </c>
      <c r="CP24" s="8">
        <v>3</v>
      </c>
      <c r="CQ24" s="8">
        <v>38</v>
      </c>
      <c r="CR24" s="8">
        <v>7</v>
      </c>
      <c r="CS24" s="8">
        <v>2</v>
      </c>
      <c r="CT24" s="8">
        <v>4</v>
      </c>
      <c r="CU24" s="8">
        <v>2</v>
      </c>
      <c r="CV24" s="8">
        <v>3</v>
      </c>
      <c r="CW24" s="8">
        <v>15</v>
      </c>
      <c r="CX24" s="8">
        <v>7</v>
      </c>
      <c r="CY24" s="8">
        <v>2</v>
      </c>
      <c r="CZ24" s="8">
        <v>6</v>
      </c>
      <c r="DA24" s="8">
        <v>0</v>
      </c>
      <c r="DB24" s="8">
        <v>0</v>
      </c>
      <c r="DC24" s="8">
        <v>0</v>
      </c>
      <c r="DD24" s="8">
        <v>1</v>
      </c>
      <c r="DE24" s="8">
        <v>17</v>
      </c>
      <c r="DF24" s="8">
        <v>8632</v>
      </c>
      <c r="DG24" s="8">
        <v>1</v>
      </c>
      <c r="DH24" s="8">
        <v>23</v>
      </c>
      <c r="DI24" s="8">
        <v>0</v>
      </c>
      <c r="DJ24" s="8">
        <v>0</v>
      </c>
      <c r="DK24" s="8">
        <v>0</v>
      </c>
      <c r="DL24" s="8">
        <v>1</v>
      </c>
      <c r="DM24" s="8">
        <v>0</v>
      </c>
      <c r="DN24" s="8">
        <v>1</v>
      </c>
      <c r="DO24" s="8">
        <v>4</v>
      </c>
      <c r="DP24" s="8">
        <v>2</v>
      </c>
      <c r="DQ24" s="8">
        <v>3</v>
      </c>
      <c r="DR24" s="8">
        <v>0</v>
      </c>
      <c r="DS24" s="8">
        <v>25</v>
      </c>
      <c r="DT24" s="8">
        <v>0</v>
      </c>
      <c r="DU24" s="8">
        <v>1</v>
      </c>
      <c r="DV24" s="8">
        <v>0</v>
      </c>
      <c r="DW24" s="8">
        <v>0</v>
      </c>
      <c r="DX24" s="8">
        <v>0</v>
      </c>
      <c r="DY24" s="8">
        <v>6</v>
      </c>
      <c r="DZ24" s="8">
        <v>3</v>
      </c>
      <c r="EA24" s="8">
        <v>3</v>
      </c>
      <c r="EB24" s="8">
        <v>4</v>
      </c>
      <c r="EC24" s="8">
        <v>2</v>
      </c>
      <c r="ED24" s="8">
        <v>10</v>
      </c>
      <c r="EE24" s="8">
        <v>1</v>
      </c>
      <c r="EF24" s="8">
        <v>5</v>
      </c>
      <c r="EG24" s="8">
        <v>0</v>
      </c>
    </row>
    <row r="25" spans="1:137" ht="12.75">
      <c r="A25" s="9" t="s">
        <v>14</v>
      </c>
      <c r="C25" s="8">
        <v>31</v>
      </c>
      <c r="D25" s="8">
        <v>58</v>
      </c>
      <c r="E25" s="8">
        <v>54</v>
      </c>
      <c r="F25" s="8">
        <v>19</v>
      </c>
      <c r="G25" s="8">
        <v>37</v>
      </c>
      <c r="H25" s="8">
        <v>23</v>
      </c>
      <c r="I25" s="8">
        <v>35</v>
      </c>
      <c r="J25" s="8">
        <v>23</v>
      </c>
      <c r="K25" s="8">
        <v>6</v>
      </c>
      <c r="L25" s="8">
        <v>9</v>
      </c>
      <c r="M25" s="8">
        <v>6</v>
      </c>
      <c r="N25" s="8">
        <v>89</v>
      </c>
      <c r="O25" s="8">
        <v>51</v>
      </c>
      <c r="P25" s="8">
        <v>16</v>
      </c>
      <c r="Q25" s="8">
        <v>17</v>
      </c>
      <c r="R25" s="8">
        <v>123</v>
      </c>
      <c r="S25" s="8">
        <v>37876</v>
      </c>
      <c r="T25" s="8">
        <v>4781</v>
      </c>
      <c r="U25" s="8">
        <v>3</v>
      </c>
      <c r="V25" s="8">
        <v>19</v>
      </c>
      <c r="W25" s="8">
        <v>14</v>
      </c>
      <c r="X25" s="8">
        <v>12</v>
      </c>
      <c r="Y25" s="8">
        <v>153</v>
      </c>
      <c r="Z25" s="8">
        <v>236</v>
      </c>
      <c r="AA25" s="8">
        <v>16</v>
      </c>
      <c r="AB25" s="8">
        <v>11</v>
      </c>
      <c r="AC25" s="8">
        <v>25</v>
      </c>
      <c r="AD25" s="8">
        <v>20</v>
      </c>
      <c r="AE25" s="8">
        <v>12</v>
      </c>
      <c r="AF25" s="8">
        <v>92</v>
      </c>
      <c r="AG25" s="8">
        <v>312</v>
      </c>
      <c r="AH25" s="8">
        <v>6</v>
      </c>
      <c r="AI25" s="8">
        <v>12</v>
      </c>
      <c r="AJ25" s="8">
        <v>41</v>
      </c>
      <c r="AK25" s="8">
        <v>5</v>
      </c>
      <c r="AL25" s="8">
        <v>143</v>
      </c>
      <c r="AM25" s="8">
        <v>11</v>
      </c>
      <c r="AN25" s="8">
        <v>2</v>
      </c>
      <c r="AO25" s="8">
        <v>72</v>
      </c>
      <c r="AP25" s="8">
        <v>18</v>
      </c>
      <c r="AQ25" s="8">
        <v>87</v>
      </c>
      <c r="AR25" s="8">
        <v>17</v>
      </c>
      <c r="AS25" s="8">
        <v>99</v>
      </c>
      <c r="AT25" s="8">
        <v>23</v>
      </c>
      <c r="AU25" s="8">
        <v>21</v>
      </c>
      <c r="AV25" s="8">
        <v>16</v>
      </c>
      <c r="AW25" s="8">
        <v>52</v>
      </c>
      <c r="AX25" s="8">
        <v>34</v>
      </c>
      <c r="AY25" s="8">
        <v>21</v>
      </c>
      <c r="AZ25" s="8">
        <v>845</v>
      </c>
      <c r="BA25" s="8">
        <v>18</v>
      </c>
      <c r="BB25" s="8">
        <v>34</v>
      </c>
      <c r="BC25" s="8">
        <v>53</v>
      </c>
      <c r="BD25" s="8">
        <v>85</v>
      </c>
      <c r="BE25" s="8">
        <v>6</v>
      </c>
      <c r="BF25" s="8">
        <v>10</v>
      </c>
      <c r="BG25" s="8">
        <v>9</v>
      </c>
      <c r="BH25" s="8">
        <v>9</v>
      </c>
      <c r="BI25" s="8">
        <v>12</v>
      </c>
      <c r="BJ25" s="8">
        <v>17</v>
      </c>
      <c r="BK25" s="8">
        <v>6</v>
      </c>
      <c r="BL25" s="8">
        <v>5</v>
      </c>
      <c r="BM25" s="8">
        <v>15</v>
      </c>
      <c r="BN25" s="8">
        <v>32</v>
      </c>
      <c r="BO25" s="8">
        <v>14</v>
      </c>
      <c r="BP25" s="8">
        <v>14</v>
      </c>
      <c r="BQ25" s="8">
        <v>338</v>
      </c>
      <c r="BR25" s="8">
        <v>36</v>
      </c>
      <c r="BS25" s="8">
        <v>22</v>
      </c>
      <c r="BT25" s="8">
        <v>29</v>
      </c>
      <c r="BU25" s="8">
        <v>75</v>
      </c>
      <c r="BV25" s="8">
        <v>37037</v>
      </c>
      <c r="BW25" s="8">
        <v>24</v>
      </c>
      <c r="BX25" s="8">
        <v>12</v>
      </c>
      <c r="BY25" s="8">
        <v>17</v>
      </c>
      <c r="BZ25" s="8">
        <v>7</v>
      </c>
      <c r="CA25" s="8">
        <v>44</v>
      </c>
      <c r="CB25" s="8">
        <v>21</v>
      </c>
      <c r="CC25" s="8">
        <v>13</v>
      </c>
      <c r="CD25" s="8">
        <v>34</v>
      </c>
      <c r="CE25" s="8">
        <v>26</v>
      </c>
      <c r="CF25" s="8">
        <v>9</v>
      </c>
      <c r="CG25" s="8">
        <v>49</v>
      </c>
      <c r="CH25" s="8">
        <v>46</v>
      </c>
      <c r="CI25" s="8">
        <v>53</v>
      </c>
      <c r="CJ25" s="8">
        <v>3</v>
      </c>
      <c r="CK25" s="8">
        <v>18</v>
      </c>
      <c r="CL25" s="8">
        <v>31</v>
      </c>
      <c r="CM25" s="8">
        <v>17</v>
      </c>
      <c r="CN25" s="8">
        <v>30</v>
      </c>
      <c r="CO25" s="8">
        <v>18</v>
      </c>
      <c r="CP25" s="8">
        <v>33</v>
      </c>
      <c r="CQ25" s="8">
        <v>241</v>
      </c>
      <c r="CR25" s="8">
        <v>100</v>
      </c>
      <c r="CS25" s="8">
        <v>30</v>
      </c>
      <c r="CT25" s="8">
        <v>57</v>
      </c>
      <c r="CU25" s="8">
        <v>32</v>
      </c>
      <c r="CV25" s="8">
        <v>33</v>
      </c>
      <c r="CW25" s="8">
        <v>277</v>
      </c>
      <c r="CX25" s="8">
        <v>143</v>
      </c>
      <c r="CY25" s="8">
        <v>52</v>
      </c>
      <c r="CZ25" s="8">
        <v>77</v>
      </c>
      <c r="DA25" s="8">
        <v>8</v>
      </c>
      <c r="DB25" s="8">
        <v>7</v>
      </c>
      <c r="DC25" s="8">
        <v>18</v>
      </c>
      <c r="DD25" s="8">
        <v>17</v>
      </c>
      <c r="DE25" s="8">
        <v>308</v>
      </c>
      <c r="DF25" s="8">
        <v>118052</v>
      </c>
      <c r="DG25" s="8">
        <v>25</v>
      </c>
      <c r="DH25" s="8">
        <v>277</v>
      </c>
      <c r="DI25" s="8">
        <v>125</v>
      </c>
      <c r="DJ25" s="8">
        <v>23</v>
      </c>
      <c r="DK25" s="8">
        <v>18</v>
      </c>
      <c r="DL25" s="8">
        <v>61</v>
      </c>
      <c r="DM25" s="8">
        <v>6</v>
      </c>
      <c r="DN25" s="8">
        <v>8</v>
      </c>
      <c r="DO25" s="8">
        <v>49</v>
      </c>
      <c r="DP25" s="8">
        <v>7</v>
      </c>
      <c r="DQ25" s="8">
        <v>12</v>
      </c>
      <c r="DR25" s="8">
        <v>1</v>
      </c>
      <c r="DS25" s="8">
        <v>455</v>
      </c>
      <c r="DT25" s="8">
        <v>11</v>
      </c>
      <c r="DU25" s="8">
        <v>11</v>
      </c>
      <c r="DV25" s="8">
        <v>17</v>
      </c>
      <c r="DW25" s="8">
        <v>17</v>
      </c>
      <c r="DX25" s="8">
        <v>9</v>
      </c>
      <c r="DY25" s="8">
        <v>27</v>
      </c>
      <c r="DZ25" s="8">
        <v>61</v>
      </c>
      <c r="EA25" s="8">
        <v>42</v>
      </c>
      <c r="EB25" s="8">
        <v>59</v>
      </c>
      <c r="EC25" s="8">
        <v>33</v>
      </c>
      <c r="ED25" s="8">
        <v>55</v>
      </c>
      <c r="EE25" s="8">
        <v>28</v>
      </c>
      <c r="EF25" s="8">
        <v>67</v>
      </c>
      <c r="EG25" s="8">
        <v>3</v>
      </c>
    </row>
    <row r="26" spans="2:137" s="10" customFormat="1" ht="12.75">
      <c r="B26" s="11" t="s">
        <v>118</v>
      </c>
      <c r="C26" s="12">
        <f>C25/205044</f>
        <v>0.00015118706228906966</v>
      </c>
      <c r="D26" s="12">
        <f>D25/205044</f>
        <v>0.00028286611654084</v>
      </c>
      <c r="E26" s="12">
        <f>E25/205044</f>
        <v>0.00026335810850354073</v>
      </c>
      <c r="F26" s="12">
        <f>F25/187754</f>
        <v>0.00010119624615187958</v>
      </c>
      <c r="G26" s="12">
        <f>G25/205044</f>
        <v>0.00018044907434501862</v>
      </c>
      <c r="H26" s="12">
        <f>H25/187754</f>
        <v>0.0001225007190259595</v>
      </c>
      <c r="I26" s="12">
        <f>I25/205044</f>
        <v>0.00017069507032636897</v>
      </c>
      <c r="J26" s="12">
        <f>J25/187754</f>
        <v>0.0001225007190259595</v>
      </c>
      <c r="K26" s="12">
        <f>K25/205044</f>
        <v>2.9262012055948967E-05</v>
      </c>
      <c r="L26" s="12">
        <f>L25/187754</f>
        <v>4.793506396667981E-05</v>
      </c>
      <c r="M26" s="12">
        <f aca="true" t="shared" si="5" ref="M26:AA26">M25/205044</f>
        <v>2.9262012055948967E-05</v>
      </c>
      <c r="N26" s="12">
        <f t="shared" si="5"/>
        <v>0.0004340531788299097</v>
      </c>
      <c r="O26" s="12">
        <f t="shared" si="5"/>
        <v>0.00024872710247556625</v>
      </c>
      <c r="P26" s="12">
        <f t="shared" si="5"/>
        <v>7.803203214919725E-05</v>
      </c>
      <c r="Q26" s="12">
        <f t="shared" si="5"/>
        <v>8.290903415852207E-05</v>
      </c>
      <c r="R26" s="12">
        <f t="shared" si="5"/>
        <v>0.0005998712471469538</v>
      </c>
      <c r="S26" s="12">
        <f t="shared" si="5"/>
        <v>0.18472132810518718</v>
      </c>
      <c r="T26" s="12">
        <f t="shared" si="5"/>
        <v>0.023316946606582</v>
      </c>
      <c r="U26" s="12">
        <f t="shared" si="5"/>
        <v>1.4631006027974484E-05</v>
      </c>
      <c r="V26" s="12">
        <f t="shared" si="5"/>
        <v>9.266303817717173E-05</v>
      </c>
      <c r="W26" s="12">
        <f t="shared" si="5"/>
        <v>6.827802813054759E-05</v>
      </c>
      <c r="X26" s="12">
        <f t="shared" si="5"/>
        <v>5.8524024111897934E-05</v>
      </c>
      <c r="Y26" s="12">
        <f t="shared" si="5"/>
        <v>0.0007461813074266986</v>
      </c>
      <c r="Z26" s="12">
        <f t="shared" si="5"/>
        <v>0.0011509724742006593</v>
      </c>
      <c r="AA26" s="12">
        <f t="shared" si="5"/>
        <v>7.803203214919725E-05</v>
      </c>
      <c r="AB26" s="12">
        <f>AB25/187754</f>
        <v>5.858730040371976E-05</v>
      </c>
      <c r="AC26" s="12">
        <f>AC25/205044</f>
        <v>0.00012192505023312069</v>
      </c>
      <c r="AD26" s="12">
        <f>AD25/205044</f>
        <v>9.754004018649655E-05</v>
      </c>
      <c r="AE26" s="12">
        <f>AE25/205044</f>
        <v>5.8524024111897934E-05</v>
      </c>
      <c r="AF26" s="12">
        <f>AF25/205044</f>
        <v>0.0004486841848578842</v>
      </c>
      <c r="AG26" s="12">
        <f>AG25/205044</f>
        <v>0.0015216246269093463</v>
      </c>
      <c r="AH26" s="12">
        <f>AH25/187754</f>
        <v>3.195670931111987E-05</v>
      </c>
      <c r="AI26" s="12">
        <f>AI25/205044</f>
        <v>5.8524024111897934E-05</v>
      </c>
      <c r="AJ26" s="12">
        <f>AJ25/205044</f>
        <v>0.00019995708238231794</v>
      </c>
      <c r="AK26" s="12">
        <f>AK25/187754</f>
        <v>2.6630591092599892E-05</v>
      </c>
      <c r="AL26" s="12">
        <f>AL25/205044</f>
        <v>0.0006974112873334504</v>
      </c>
      <c r="AM26" s="12">
        <f>AM25/187754</f>
        <v>5.858730040371976E-05</v>
      </c>
      <c r="AN26" s="12">
        <f>AN25/180366</f>
        <v>1.1088564363571848E-05</v>
      </c>
      <c r="AO26" s="12">
        <f aca="true" t="shared" si="6" ref="AO26:BA26">AO25/205044</f>
        <v>0.0003511441446713876</v>
      </c>
      <c r="AP26" s="12">
        <f t="shared" si="6"/>
        <v>8.77860361678469E-05</v>
      </c>
      <c r="AQ26" s="12">
        <f t="shared" si="6"/>
        <v>0.00042429917481126003</v>
      </c>
      <c r="AR26" s="12">
        <f t="shared" si="6"/>
        <v>8.290903415852207E-05</v>
      </c>
      <c r="AS26" s="12">
        <f t="shared" si="6"/>
        <v>0.00048282319892315796</v>
      </c>
      <c r="AT26" s="12">
        <f t="shared" si="6"/>
        <v>0.00011217104621447105</v>
      </c>
      <c r="AU26" s="12">
        <f t="shared" si="6"/>
        <v>0.00010241704219582139</v>
      </c>
      <c r="AV26" s="12">
        <f t="shared" si="6"/>
        <v>7.803203214919725E-05</v>
      </c>
      <c r="AW26" s="12">
        <f t="shared" si="6"/>
        <v>0.00025360410448489106</v>
      </c>
      <c r="AX26" s="12">
        <f t="shared" si="6"/>
        <v>0.00016581806831704414</v>
      </c>
      <c r="AY26" s="12">
        <f t="shared" si="6"/>
        <v>0.00010241704219582139</v>
      </c>
      <c r="AZ26" s="12">
        <f t="shared" si="6"/>
        <v>0.0041210666978794795</v>
      </c>
      <c r="BA26" s="12">
        <f t="shared" si="6"/>
        <v>8.77860361678469E-05</v>
      </c>
      <c r="BB26" s="12">
        <f>BB25/187754</f>
        <v>0.00018108801942967926</v>
      </c>
      <c r="BC26" s="12">
        <f>BC25/205044</f>
        <v>0.00025848110649421586</v>
      </c>
      <c r="BD26" s="12">
        <f>BD25/205044</f>
        <v>0.00041454517079261036</v>
      </c>
      <c r="BE26" s="12">
        <f>BE25/205044</f>
        <v>2.9262012055948967E-05</v>
      </c>
      <c r="BF26" s="12">
        <f>BF25/205044</f>
        <v>4.8770020093248275E-05</v>
      </c>
      <c r="BG26" s="12">
        <f>BG25/187754</f>
        <v>4.793506396667981E-05</v>
      </c>
      <c r="BH26" s="12">
        <f>BH25/187754</f>
        <v>4.793506396667981E-05</v>
      </c>
      <c r="BI26" s="12">
        <f>BI25/205044</f>
        <v>5.8524024111897934E-05</v>
      </c>
      <c r="BJ26" s="12">
        <f>BJ25/205044</f>
        <v>8.290903415852207E-05</v>
      </c>
      <c r="BK26" s="12">
        <f aca="true" t="shared" si="7" ref="BK26:BP26">BK25/187754</f>
        <v>3.195670931111987E-05</v>
      </c>
      <c r="BL26" s="12">
        <f t="shared" si="7"/>
        <v>2.6630591092599892E-05</v>
      </c>
      <c r="BM26" s="12">
        <f t="shared" si="7"/>
        <v>7.989177327779967E-05</v>
      </c>
      <c r="BN26" s="12">
        <f t="shared" si="7"/>
        <v>0.00017043578299263932</v>
      </c>
      <c r="BO26" s="12">
        <f t="shared" si="7"/>
        <v>7.456565505927969E-05</v>
      </c>
      <c r="BP26" s="12">
        <f t="shared" si="7"/>
        <v>7.456565505927969E-05</v>
      </c>
      <c r="BQ26" s="12">
        <f aca="true" t="shared" si="8" ref="BQ26:CE26">BQ25/205044</f>
        <v>0.0016484266791517918</v>
      </c>
      <c r="BR26" s="12">
        <f t="shared" si="8"/>
        <v>0.0001755720723356938</v>
      </c>
      <c r="BS26" s="12">
        <f t="shared" si="8"/>
        <v>0.00010729404420514621</v>
      </c>
      <c r="BT26" s="12">
        <f t="shared" si="8"/>
        <v>0.00014143305827042</v>
      </c>
      <c r="BU26" s="12">
        <f t="shared" si="8"/>
        <v>0.0003657751506993621</v>
      </c>
      <c r="BV26" s="12">
        <f t="shared" si="8"/>
        <v>0.18062952341936364</v>
      </c>
      <c r="BW26" s="12">
        <f t="shared" si="8"/>
        <v>0.00011704804822379587</v>
      </c>
      <c r="BX26" s="12">
        <f t="shared" si="8"/>
        <v>5.8524024111897934E-05</v>
      </c>
      <c r="BY26" s="12">
        <f t="shared" si="8"/>
        <v>8.290903415852207E-05</v>
      </c>
      <c r="BZ26" s="12">
        <f t="shared" si="8"/>
        <v>3.413901406527379E-05</v>
      </c>
      <c r="CA26" s="12">
        <f t="shared" si="8"/>
        <v>0.00021458808841029242</v>
      </c>
      <c r="CB26" s="12">
        <f t="shared" si="8"/>
        <v>0.00010241704219582139</v>
      </c>
      <c r="CC26" s="12">
        <f t="shared" si="8"/>
        <v>6.340102612122276E-05</v>
      </c>
      <c r="CD26" s="12">
        <f t="shared" si="8"/>
        <v>0.00016581806831704414</v>
      </c>
      <c r="CE26" s="12">
        <f t="shared" si="8"/>
        <v>0.00012680205224244553</v>
      </c>
      <c r="CF26" s="12">
        <f>CF25/187754</f>
        <v>4.793506396667981E-05</v>
      </c>
      <c r="CG26" s="12">
        <f aca="true" t="shared" si="9" ref="CG26:DA26">CG25/205044</f>
        <v>0.00023897309845691657</v>
      </c>
      <c r="CH26" s="12">
        <f t="shared" si="9"/>
        <v>0.0002243420924289421</v>
      </c>
      <c r="CI26" s="12">
        <f t="shared" si="9"/>
        <v>0.00025848110649421586</v>
      </c>
      <c r="CJ26" s="12">
        <f t="shared" si="9"/>
        <v>1.4631006027974484E-05</v>
      </c>
      <c r="CK26" s="12">
        <f t="shared" si="9"/>
        <v>8.77860361678469E-05</v>
      </c>
      <c r="CL26" s="12">
        <f t="shared" si="9"/>
        <v>0.00015118706228906966</v>
      </c>
      <c r="CM26" s="12">
        <f t="shared" si="9"/>
        <v>8.290903415852207E-05</v>
      </c>
      <c r="CN26" s="12">
        <f t="shared" si="9"/>
        <v>0.00014631006027974485</v>
      </c>
      <c r="CO26" s="12">
        <f t="shared" si="9"/>
        <v>8.77860361678469E-05</v>
      </c>
      <c r="CP26" s="12">
        <f t="shared" si="9"/>
        <v>0.00016094106630771933</v>
      </c>
      <c r="CQ26" s="12">
        <f t="shared" si="9"/>
        <v>0.0011753574842472835</v>
      </c>
      <c r="CR26" s="12">
        <f t="shared" si="9"/>
        <v>0.00048770020093248277</v>
      </c>
      <c r="CS26" s="12">
        <f t="shared" si="9"/>
        <v>0.00014631006027974485</v>
      </c>
      <c r="CT26" s="12">
        <f t="shared" si="9"/>
        <v>0.0002779891145315152</v>
      </c>
      <c r="CU26" s="12">
        <f t="shared" si="9"/>
        <v>0.0001560640642983945</v>
      </c>
      <c r="CV26" s="12">
        <f t="shared" si="9"/>
        <v>0.00016094106630771933</v>
      </c>
      <c r="CW26" s="12">
        <f t="shared" si="9"/>
        <v>0.0013509295565829773</v>
      </c>
      <c r="CX26" s="12">
        <f t="shared" si="9"/>
        <v>0.0006974112873334504</v>
      </c>
      <c r="CY26" s="12">
        <f t="shared" si="9"/>
        <v>0.00025360410448489106</v>
      </c>
      <c r="CZ26" s="12">
        <f t="shared" si="9"/>
        <v>0.0003755291547180117</v>
      </c>
      <c r="DA26" s="12">
        <f t="shared" si="9"/>
        <v>3.901601607459862E-05</v>
      </c>
      <c r="DB26" s="12">
        <f>DB25/187754</f>
        <v>3.7282827529639845E-05</v>
      </c>
      <c r="DC26" s="12">
        <f aca="true" t="shared" si="10" ref="DC26:DI26">DC25/205044</f>
        <v>8.77860361678469E-05</v>
      </c>
      <c r="DD26" s="12">
        <f t="shared" si="10"/>
        <v>8.290903415852207E-05</v>
      </c>
      <c r="DE26" s="12">
        <f t="shared" si="10"/>
        <v>0.0015021166188720469</v>
      </c>
      <c r="DF26" s="12">
        <f t="shared" si="10"/>
        <v>0.5757398412048146</v>
      </c>
      <c r="DG26" s="12">
        <f t="shared" si="10"/>
        <v>0.00012192505023312069</v>
      </c>
      <c r="DH26" s="12">
        <f t="shared" si="10"/>
        <v>0.0013509295565829773</v>
      </c>
      <c r="DI26" s="12">
        <f t="shared" si="10"/>
        <v>0.0006096252511656034</v>
      </c>
      <c r="DJ26" s="12">
        <f>DJ25/197656</f>
        <v>0.00011636378354312543</v>
      </c>
      <c r="DK26" s="12">
        <f>DK25/205044</f>
        <v>8.77860361678469E-05</v>
      </c>
      <c r="DL26" s="12">
        <f>DL25/205044</f>
        <v>0.0002974971225688145</v>
      </c>
      <c r="DM26" s="12">
        <f>DM25/205044</f>
        <v>2.9262012055948967E-05</v>
      </c>
      <c r="DN26" s="12">
        <f>DN25/180366</f>
        <v>4.435425745428739E-05</v>
      </c>
      <c r="DO26" s="12">
        <f>DO25/205044</f>
        <v>0.00023897309845691657</v>
      </c>
      <c r="DP26" s="12">
        <f>DP25/205044</f>
        <v>3.413901406527379E-05</v>
      </c>
      <c r="DQ26" s="12">
        <f>DQ25/205044</f>
        <v>5.8524024111897934E-05</v>
      </c>
      <c r="DR26" s="12">
        <f>DR25/180366</f>
        <v>5.544282181785924E-06</v>
      </c>
      <c r="DS26" s="12">
        <f>DS25/205044</f>
        <v>0.0022190359142427968</v>
      </c>
      <c r="DT26" s="12">
        <f>DT25/205044</f>
        <v>5.3647022102573105E-05</v>
      </c>
      <c r="DU26" s="12">
        <f>DU25/197656</f>
        <v>5.56522443032339E-05</v>
      </c>
      <c r="DV26" s="12">
        <f>DV25/197656</f>
        <v>8.600801392317966E-05</v>
      </c>
      <c r="DW26" s="12">
        <f>DW25/187754</f>
        <v>9.054400971483963E-05</v>
      </c>
      <c r="DX26" s="12">
        <f>DX25/205044</f>
        <v>4.389301808392345E-05</v>
      </c>
      <c r="DY26" s="12">
        <f>DY25/205044</f>
        <v>0.00013167905425177036</v>
      </c>
      <c r="DZ26" s="12">
        <f>DZ25/205044</f>
        <v>0.0002974971225688145</v>
      </c>
      <c r="EA26" s="12">
        <f>EA25/205044</f>
        <v>0.00020483408439164277</v>
      </c>
      <c r="EB26" s="12">
        <f>EB25/205044</f>
        <v>0.00028774311855016483</v>
      </c>
      <c r="EC26" s="12">
        <f>EC25/187754</f>
        <v>0.00017576190121115927</v>
      </c>
      <c r="ED26" s="12">
        <f>ED25/205044</f>
        <v>0.00026823511051286554</v>
      </c>
      <c r="EE26" s="12">
        <f>EE25/205044</f>
        <v>0.00013655605626109517</v>
      </c>
      <c r="EF26" s="12">
        <f>EF25/205044</f>
        <v>0.00032675913462476347</v>
      </c>
      <c r="EG26" s="12">
        <f>EG25/187754</f>
        <v>1.5978354655559933E-05</v>
      </c>
    </row>
    <row r="27" spans="2:137" ht="4.5" customHeight="1">
      <c r="B27" s="13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</row>
    <row r="28" spans="1:137" ht="12.75">
      <c r="A28" s="3" t="s">
        <v>30</v>
      </c>
      <c r="B28" s="13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</row>
    <row r="29" spans="2:137" ht="12.75">
      <c r="B29" s="7" t="s">
        <v>25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162</v>
      </c>
      <c r="T29" s="8">
        <v>13</v>
      </c>
      <c r="U29" s="8">
        <v>0</v>
      </c>
      <c r="V29" s="8">
        <v>0</v>
      </c>
      <c r="W29" s="8">
        <v>0</v>
      </c>
      <c r="X29" s="8">
        <v>0</v>
      </c>
      <c r="Y29" s="8">
        <v>1</v>
      </c>
      <c r="Z29" s="8">
        <v>1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1</v>
      </c>
      <c r="AH29" s="8">
        <v>0</v>
      </c>
      <c r="AI29" s="8">
        <v>0</v>
      </c>
      <c r="AJ29" s="8">
        <v>1</v>
      </c>
      <c r="AK29" s="8">
        <v>0</v>
      </c>
      <c r="AL29" s="8">
        <v>3</v>
      </c>
      <c r="AM29" s="8">
        <v>0</v>
      </c>
      <c r="AN29" s="8">
        <v>0</v>
      </c>
      <c r="AO29" s="8">
        <v>0</v>
      </c>
      <c r="AP29" s="8">
        <v>0</v>
      </c>
      <c r="AQ29" s="8">
        <v>0</v>
      </c>
      <c r="AR29" s="8">
        <v>0</v>
      </c>
      <c r="AS29" s="8">
        <v>0</v>
      </c>
      <c r="AT29" s="8">
        <v>0</v>
      </c>
      <c r="AU29" s="8">
        <v>0</v>
      </c>
      <c r="AV29" s="8">
        <v>0</v>
      </c>
      <c r="AW29" s="8">
        <v>0</v>
      </c>
      <c r="AX29" s="8">
        <v>0</v>
      </c>
      <c r="AY29" s="8">
        <v>0</v>
      </c>
      <c r="AZ29" s="8">
        <v>5</v>
      </c>
      <c r="BA29" s="8">
        <v>0</v>
      </c>
      <c r="BB29" s="8">
        <v>0</v>
      </c>
      <c r="BC29" s="8">
        <v>0</v>
      </c>
      <c r="BD29" s="8">
        <v>0</v>
      </c>
      <c r="BE29" s="8">
        <v>0</v>
      </c>
      <c r="BF29" s="8">
        <v>0</v>
      </c>
      <c r="BG29" s="8">
        <v>0</v>
      </c>
      <c r="BH29" s="8">
        <v>0</v>
      </c>
      <c r="BI29" s="8">
        <v>0</v>
      </c>
      <c r="BJ29" s="8">
        <v>0</v>
      </c>
      <c r="BK29" s="8">
        <v>0</v>
      </c>
      <c r="BL29" s="8">
        <v>0</v>
      </c>
      <c r="BM29" s="8">
        <v>0</v>
      </c>
      <c r="BN29" s="8">
        <v>0</v>
      </c>
      <c r="BO29" s="8">
        <v>0</v>
      </c>
      <c r="BP29" s="8">
        <v>0</v>
      </c>
      <c r="BQ29" s="8">
        <v>2</v>
      </c>
      <c r="BR29" s="8">
        <v>0</v>
      </c>
      <c r="BS29" s="8">
        <v>0</v>
      </c>
      <c r="BT29" s="8">
        <v>0</v>
      </c>
      <c r="BU29" s="8">
        <v>0</v>
      </c>
      <c r="BV29" s="8">
        <v>36</v>
      </c>
      <c r="BW29" s="8">
        <v>0</v>
      </c>
      <c r="BX29" s="8">
        <v>0</v>
      </c>
      <c r="BY29" s="8">
        <v>0</v>
      </c>
      <c r="BZ29" s="8">
        <v>0</v>
      </c>
      <c r="CA29" s="8">
        <v>0</v>
      </c>
      <c r="CB29" s="8">
        <v>0</v>
      </c>
      <c r="CC29" s="8">
        <v>1</v>
      </c>
      <c r="CD29" s="8">
        <v>0</v>
      </c>
      <c r="CE29" s="8">
        <v>0</v>
      </c>
      <c r="CF29" s="8">
        <v>0</v>
      </c>
      <c r="CG29" s="8">
        <v>1</v>
      </c>
      <c r="CH29" s="8">
        <v>0</v>
      </c>
      <c r="CI29" s="8">
        <v>0</v>
      </c>
      <c r="CJ29" s="8">
        <v>0</v>
      </c>
      <c r="CK29" s="8">
        <v>0</v>
      </c>
      <c r="CL29" s="8">
        <v>0</v>
      </c>
      <c r="CM29" s="8">
        <v>0</v>
      </c>
      <c r="CN29" s="8">
        <v>1</v>
      </c>
      <c r="CO29" s="8">
        <v>0</v>
      </c>
      <c r="CP29" s="8">
        <v>0</v>
      </c>
      <c r="CQ29" s="8">
        <v>0</v>
      </c>
      <c r="CR29" s="8">
        <v>1</v>
      </c>
      <c r="CS29" s="8">
        <v>0</v>
      </c>
      <c r="CT29" s="8">
        <v>0</v>
      </c>
      <c r="CU29" s="8">
        <v>0</v>
      </c>
      <c r="CV29" s="8">
        <v>0</v>
      </c>
      <c r="CW29" s="8">
        <v>4</v>
      </c>
      <c r="CX29" s="8">
        <v>0</v>
      </c>
      <c r="CY29" s="8">
        <v>0</v>
      </c>
      <c r="CZ29" s="8">
        <v>0</v>
      </c>
      <c r="DA29" s="8">
        <v>0</v>
      </c>
      <c r="DB29" s="8">
        <v>0</v>
      </c>
      <c r="DC29" s="8">
        <v>0</v>
      </c>
      <c r="DD29" s="8">
        <v>0</v>
      </c>
      <c r="DE29" s="8">
        <v>0</v>
      </c>
      <c r="DF29" s="8">
        <v>267</v>
      </c>
      <c r="DG29" s="8">
        <v>0</v>
      </c>
      <c r="DH29" s="8">
        <v>2</v>
      </c>
      <c r="DI29" s="8">
        <v>0</v>
      </c>
      <c r="DJ29" s="8">
        <v>0</v>
      </c>
      <c r="DK29" s="8">
        <v>0</v>
      </c>
      <c r="DL29" s="8">
        <v>0</v>
      </c>
      <c r="DM29" s="8">
        <v>0</v>
      </c>
      <c r="DN29" s="8">
        <v>0</v>
      </c>
      <c r="DO29" s="8">
        <v>2</v>
      </c>
      <c r="DP29" s="8">
        <v>0</v>
      </c>
      <c r="DQ29" s="8">
        <v>0</v>
      </c>
      <c r="DR29" s="8">
        <v>0</v>
      </c>
      <c r="DS29" s="8">
        <v>3</v>
      </c>
      <c r="DT29" s="8">
        <v>0</v>
      </c>
      <c r="DU29" s="8">
        <v>0</v>
      </c>
      <c r="DV29" s="8">
        <v>0</v>
      </c>
      <c r="DW29" s="8">
        <v>0</v>
      </c>
      <c r="DX29" s="8">
        <v>0</v>
      </c>
      <c r="DY29" s="8">
        <v>0</v>
      </c>
      <c r="DZ29" s="8">
        <v>0</v>
      </c>
      <c r="EA29" s="8">
        <v>0</v>
      </c>
      <c r="EB29" s="8">
        <v>1</v>
      </c>
      <c r="EC29" s="8">
        <v>1</v>
      </c>
      <c r="ED29" s="8">
        <v>0</v>
      </c>
      <c r="EE29" s="8">
        <v>0</v>
      </c>
      <c r="EF29" s="8">
        <v>0</v>
      </c>
      <c r="EG29" s="8">
        <v>0</v>
      </c>
    </row>
    <row r="30" spans="2:137" ht="12.75">
      <c r="B30" s="7" t="s">
        <v>26</v>
      </c>
      <c r="C30" s="8">
        <v>3</v>
      </c>
      <c r="D30" s="8">
        <v>0</v>
      </c>
      <c r="E30" s="8">
        <v>1</v>
      </c>
      <c r="F30" s="8">
        <v>0</v>
      </c>
      <c r="G30" s="8">
        <v>3</v>
      </c>
      <c r="H30" s="8">
        <v>0</v>
      </c>
      <c r="I30" s="8">
        <v>1</v>
      </c>
      <c r="J30" s="8">
        <v>0</v>
      </c>
      <c r="K30" s="8">
        <v>0</v>
      </c>
      <c r="L30" s="8">
        <v>1</v>
      </c>
      <c r="M30" s="8">
        <v>0</v>
      </c>
      <c r="N30" s="8">
        <v>3</v>
      </c>
      <c r="O30" s="8">
        <v>4</v>
      </c>
      <c r="P30" s="8">
        <v>0</v>
      </c>
      <c r="Q30" s="8">
        <v>1</v>
      </c>
      <c r="R30" s="8">
        <v>8</v>
      </c>
      <c r="S30" s="8">
        <v>2658</v>
      </c>
      <c r="T30" s="8">
        <v>374</v>
      </c>
      <c r="U30" s="8">
        <v>0</v>
      </c>
      <c r="V30" s="8">
        <v>0</v>
      </c>
      <c r="W30" s="8">
        <v>0</v>
      </c>
      <c r="X30" s="8">
        <v>1</v>
      </c>
      <c r="Y30" s="8">
        <v>4</v>
      </c>
      <c r="Z30" s="8">
        <v>8</v>
      </c>
      <c r="AA30" s="8">
        <v>0</v>
      </c>
      <c r="AB30" s="8">
        <v>0</v>
      </c>
      <c r="AC30" s="8">
        <v>1</v>
      </c>
      <c r="AD30" s="8">
        <v>0</v>
      </c>
      <c r="AE30" s="8">
        <v>0</v>
      </c>
      <c r="AF30" s="8">
        <v>6</v>
      </c>
      <c r="AG30" s="8">
        <v>23</v>
      </c>
      <c r="AH30" s="8">
        <v>0</v>
      </c>
      <c r="AI30" s="8">
        <v>0</v>
      </c>
      <c r="AJ30" s="8">
        <v>0</v>
      </c>
      <c r="AK30" s="8">
        <v>1</v>
      </c>
      <c r="AL30" s="8">
        <v>11</v>
      </c>
      <c r="AM30" s="8">
        <v>2</v>
      </c>
      <c r="AN30" s="8">
        <v>0</v>
      </c>
      <c r="AO30" s="8">
        <v>3</v>
      </c>
      <c r="AP30" s="8">
        <v>3</v>
      </c>
      <c r="AQ30" s="8">
        <v>9</v>
      </c>
      <c r="AR30" s="8">
        <v>6</v>
      </c>
      <c r="AS30" s="8">
        <v>1</v>
      </c>
      <c r="AT30" s="8">
        <v>4</v>
      </c>
      <c r="AU30" s="8">
        <v>3</v>
      </c>
      <c r="AV30" s="8">
        <v>0</v>
      </c>
      <c r="AW30" s="8">
        <v>3</v>
      </c>
      <c r="AX30" s="8">
        <v>4</v>
      </c>
      <c r="AY30" s="8">
        <v>0</v>
      </c>
      <c r="AZ30" s="8">
        <v>79</v>
      </c>
      <c r="BA30" s="8">
        <v>2</v>
      </c>
      <c r="BB30" s="8">
        <v>0</v>
      </c>
      <c r="BC30" s="8">
        <v>2</v>
      </c>
      <c r="BD30" s="8">
        <v>0</v>
      </c>
      <c r="BE30" s="8">
        <v>0</v>
      </c>
      <c r="BF30" s="8">
        <v>0</v>
      </c>
      <c r="BG30" s="8">
        <v>2</v>
      </c>
      <c r="BH30" s="8">
        <v>0</v>
      </c>
      <c r="BI30" s="8">
        <v>0</v>
      </c>
      <c r="BJ30" s="8">
        <v>1</v>
      </c>
      <c r="BK30" s="8">
        <v>0</v>
      </c>
      <c r="BL30" s="8">
        <v>0</v>
      </c>
      <c r="BM30" s="8">
        <v>4</v>
      </c>
      <c r="BN30" s="8">
        <v>0</v>
      </c>
      <c r="BO30" s="8">
        <v>1</v>
      </c>
      <c r="BP30" s="8">
        <v>1</v>
      </c>
      <c r="BQ30" s="8">
        <v>10</v>
      </c>
      <c r="BR30" s="8">
        <v>1</v>
      </c>
      <c r="BS30" s="8">
        <v>0</v>
      </c>
      <c r="BT30" s="8">
        <v>0</v>
      </c>
      <c r="BU30" s="8">
        <v>6</v>
      </c>
      <c r="BV30" s="8">
        <v>2592</v>
      </c>
      <c r="BW30" s="8">
        <v>0</v>
      </c>
      <c r="BX30" s="8">
        <v>0</v>
      </c>
      <c r="BY30" s="8">
        <v>2</v>
      </c>
      <c r="BZ30" s="8">
        <v>1</v>
      </c>
      <c r="CA30" s="8">
        <v>4</v>
      </c>
      <c r="CB30" s="8">
        <v>1</v>
      </c>
      <c r="CC30" s="8">
        <v>0</v>
      </c>
      <c r="CD30" s="8">
        <v>0</v>
      </c>
      <c r="CE30" s="8">
        <v>2</v>
      </c>
      <c r="CF30" s="8">
        <v>1</v>
      </c>
      <c r="CG30" s="8">
        <v>0</v>
      </c>
      <c r="CH30" s="8">
        <v>3</v>
      </c>
      <c r="CI30" s="8">
        <v>1</v>
      </c>
      <c r="CJ30" s="8">
        <v>0</v>
      </c>
      <c r="CK30" s="8">
        <v>0</v>
      </c>
      <c r="CL30" s="8">
        <v>2</v>
      </c>
      <c r="CM30" s="8">
        <v>0</v>
      </c>
      <c r="CN30" s="8">
        <v>0</v>
      </c>
      <c r="CO30" s="8">
        <v>0</v>
      </c>
      <c r="CP30" s="8">
        <v>3</v>
      </c>
      <c r="CQ30" s="8">
        <v>0</v>
      </c>
      <c r="CR30" s="8">
        <v>0</v>
      </c>
      <c r="CS30" s="8">
        <v>0</v>
      </c>
      <c r="CT30" s="8">
        <v>0</v>
      </c>
      <c r="CU30" s="8">
        <v>0</v>
      </c>
      <c r="CV30" s="8">
        <v>1</v>
      </c>
      <c r="CW30" s="8">
        <v>7</v>
      </c>
      <c r="CX30" s="8">
        <v>6</v>
      </c>
      <c r="CY30" s="8">
        <v>4</v>
      </c>
      <c r="CZ30" s="8">
        <v>5</v>
      </c>
      <c r="DA30" s="8">
        <v>2</v>
      </c>
      <c r="DB30" s="8">
        <v>0</v>
      </c>
      <c r="DC30" s="8">
        <v>1</v>
      </c>
      <c r="DD30" s="8">
        <v>1</v>
      </c>
      <c r="DE30" s="8">
        <v>30</v>
      </c>
      <c r="DF30" s="8">
        <v>8281</v>
      </c>
      <c r="DG30" s="8">
        <v>0</v>
      </c>
      <c r="DH30" s="8">
        <v>11</v>
      </c>
      <c r="DI30" s="8">
        <v>0</v>
      </c>
      <c r="DJ30" s="8">
        <v>0</v>
      </c>
      <c r="DK30" s="8">
        <v>2</v>
      </c>
      <c r="DL30" s="8">
        <v>5</v>
      </c>
      <c r="DM30" s="8">
        <v>0</v>
      </c>
      <c r="DN30" s="8">
        <v>0</v>
      </c>
      <c r="DO30" s="8">
        <v>2</v>
      </c>
      <c r="DP30" s="8">
        <v>0</v>
      </c>
      <c r="DQ30" s="8">
        <v>1</v>
      </c>
      <c r="DR30" s="8">
        <v>0</v>
      </c>
      <c r="DS30" s="8">
        <v>46</v>
      </c>
      <c r="DT30" s="8">
        <v>0</v>
      </c>
      <c r="DU30" s="8">
        <v>0</v>
      </c>
      <c r="DV30" s="8">
        <v>1</v>
      </c>
      <c r="DW30" s="8">
        <v>0</v>
      </c>
      <c r="DX30" s="8">
        <v>0</v>
      </c>
      <c r="DY30" s="8">
        <v>2</v>
      </c>
      <c r="DZ30" s="8">
        <v>2</v>
      </c>
      <c r="EA30" s="8">
        <v>3</v>
      </c>
      <c r="EB30" s="8">
        <v>2</v>
      </c>
      <c r="EC30" s="8">
        <v>2</v>
      </c>
      <c r="ED30" s="8">
        <v>2</v>
      </c>
      <c r="EE30" s="8">
        <v>1</v>
      </c>
      <c r="EF30" s="8">
        <v>6</v>
      </c>
      <c r="EG30" s="8">
        <v>0</v>
      </c>
    </row>
    <row r="31" spans="2:137" ht="12.75">
      <c r="B31" s="7" t="s">
        <v>27</v>
      </c>
      <c r="C31" s="8">
        <v>1</v>
      </c>
      <c r="D31" s="8">
        <v>1</v>
      </c>
      <c r="E31" s="8">
        <v>0</v>
      </c>
      <c r="F31" s="8">
        <v>1</v>
      </c>
      <c r="G31" s="8">
        <v>1</v>
      </c>
      <c r="H31" s="8">
        <v>1</v>
      </c>
      <c r="I31" s="8">
        <v>1</v>
      </c>
      <c r="J31" s="8">
        <v>0</v>
      </c>
      <c r="K31" s="8">
        <v>0</v>
      </c>
      <c r="L31" s="8">
        <v>0</v>
      </c>
      <c r="M31" s="8">
        <v>0</v>
      </c>
      <c r="N31" s="8">
        <v>18</v>
      </c>
      <c r="O31" s="8">
        <v>3</v>
      </c>
      <c r="P31" s="8">
        <v>2</v>
      </c>
      <c r="Q31" s="8">
        <v>5</v>
      </c>
      <c r="R31" s="8">
        <v>3</v>
      </c>
      <c r="S31" s="8">
        <v>3587</v>
      </c>
      <c r="T31" s="8">
        <v>497</v>
      </c>
      <c r="U31" s="8">
        <v>0</v>
      </c>
      <c r="V31" s="8">
        <v>0</v>
      </c>
      <c r="W31" s="8">
        <v>1</v>
      </c>
      <c r="X31" s="8">
        <v>0</v>
      </c>
      <c r="Y31" s="8">
        <v>14</v>
      </c>
      <c r="Z31" s="8">
        <v>33</v>
      </c>
      <c r="AA31" s="8">
        <v>0</v>
      </c>
      <c r="AB31" s="8">
        <v>2</v>
      </c>
      <c r="AC31" s="8">
        <v>3</v>
      </c>
      <c r="AD31" s="8">
        <v>0</v>
      </c>
      <c r="AE31" s="8">
        <v>1</v>
      </c>
      <c r="AF31" s="8">
        <v>5</v>
      </c>
      <c r="AG31" s="8">
        <v>19</v>
      </c>
      <c r="AH31" s="8">
        <v>0</v>
      </c>
      <c r="AI31" s="8">
        <v>0</v>
      </c>
      <c r="AJ31" s="8">
        <v>6</v>
      </c>
      <c r="AK31" s="8">
        <v>1</v>
      </c>
      <c r="AL31" s="8">
        <v>24</v>
      </c>
      <c r="AM31" s="8">
        <v>1</v>
      </c>
      <c r="AN31" s="8">
        <v>1</v>
      </c>
      <c r="AO31" s="8">
        <v>3</v>
      </c>
      <c r="AP31" s="8">
        <v>2</v>
      </c>
      <c r="AQ31" s="8">
        <v>4</v>
      </c>
      <c r="AR31" s="8">
        <v>3</v>
      </c>
      <c r="AS31" s="8">
        <v>8</v>
      </c>
      <c r="AT31" s="8">
        <v>6</v>
      </c>
      <c r="AU31" s="8">
        <v>2</v>
      </c>
      <c r="AV31" s="8">
        <v>2</v>
      </c>
      <c r="AW31" s="8">
        <v>1</v>
      </c>
      <c r="AX31" s="8">
        <v>3</v>
      </c>
      <c r="AY31" s="8">
        <v>1</v>
      </c>
      <c r="AZ31" s="8">
        <v>74</v>
      </c>
      <c r="BA31" s="8">
        <v>0</v>
      </c>
      <c r="BB31" s="8">
        <v>1</v>
      </c>
      <c r="BC31" s="8">
        <v>3</v>
      </c>
      <c r="BD31" s="8">
        <v>5</v>
      </c>
      <c r="BE31" s="8">
        <v>0</v>
      </c>
      <c r="BF31" s="8">
        <v>0</v>
      </c>
      <c r="BG31" s="8">
        <v>0</v>
      </c>
      <c r="BH31" s="8">
        <v>1</v>
      </c>
      <c r="BI31" s="8">
        <v>0</v>
      </c>
      <c r="BJ31" s="8">
        <v>4</v>
      </c>
      <c r="BK31" s="8">
        <v>0</v>
      </c>
      <c r="BL31" s="8">
        <v>0</v>
      </c>
      <c r="BM31" s="8">
        <v>2</v>
      </c>
      <c r="BN31" s="8">
        <v>1</v>
      </c>
      <c r="BO31" s="8">
        <v>0</v>
      </c>
      <c r="BP31" s="8">
        <v>4</v>
      </c>
      <c r="BQ31" s="8">
        <v>45</v>
      </c>
      <c r="BR31" s="8">
        <v>4</v>
      </c>
      <c r="BS31" s="8">
        <v>0</v>
      </c>
      <c r="BT31" s="8">
        <v>3</v>
      </c>
      <c r="BU31" s="8">
        <v>8</v>
      </c>
      <c r="BV31" s="8">
        <v>3431</v>
      </c>
      <c r="BW31" s="8">
        <v>2</v>
      </c>
      <c r="BX31" s="8">
        <v>1</v>
      </c>
      <c r="BY31" s="8">
        <v>0</v>
      </c>
      <c r="BZ31" s="8">
        <v>1</v>
      </c>
      <c r="CA31" s="8">
        <v>5</v>
      </c>
      <c r="CB31" s="8">
        <v>0</v>
      </c>
      <c r="CC31" s="8">
        <v>0</v>
      </c>
      <c r="CD31" s="8">
        <v>2</v>
      </c>
      <c r="CE31" s="8">
        <v>3</v>
      </c>
      <c r="CF31" s="8">
        <v>1</v>
      </c>
      <c r="CG31" s="8">
        <v>4</v>
      </c>
      <c r="CH31" s="8">
        <v>3</v>
      </c>
      <c r="CI31" s="8">
        <v>1</v>
      </c>
      <c r="CJ31" s="8">
        <v>2</v>
      </c>
      <c r="CK31" s="8">
        <v>1</v>
      </c>
      <c r="CL31" s="8">
        <v>2</v>
      </c>
      <c r="CM31" s="8">
        <v>9</v>
      </c>
      <c r="CN31" s="8">
        <v>9</v>
      </c>
      <c r="CO31" s="8">
        <v>4</v>
      </c>
      <c r="CP31" s="8">
        <v>3</v>
      </c>
      <c r="CQ31" s="8">
        <v>0</v>
      </c>
      <c r="CR31" s="8">
        <v>1</v>
      </c>
      <c r="CS31" s="8">
        <v>0</v>
      </c>
      <c r="CT31" s="8">
        <v>1</v>
      </c>
      <c r="CU31" s="8">
        <v>0</v>
      </c>
      <c r="CV31" s="8">
        <v>1</v>
      </c>
      <c r="CW31" s="8">
        <v>28</v>
      </c>
      <c r="CX31" s="8">
        <v>5</v>
      </c>
      <c r="CY31" s="8">
        <v>1</v>
      </c>
      <c r="CZ31" s="8">
        <v>4</v>
      </c>
      <c r="DA31" s="8">
        <v>2</v>
      </c>
      <c r="DB31" s="8">
        <v>1</v>
      </c>
      <c r="DC31" s="8">
        <v>0</v>
      </c>
      <c r="DD31" s="8">
        <v>3</v>
      </c>
      <c r="DE31" s="8">
        <v>34</v>
      </c>
      <c r="DF31" s="8">
        <v>9410</v>
      </c>
      <c r="DG31" s="8">
        <v>3</v>
      </c>
      <c r="DH31" s="8">
        <v>14</v>
      </c>
      <c r="DI31" s="8">
        <v>2</v>
      </c>
      <c r="DJ31" s="8">
        <v>0</v>
      </c>
      <c r="DK31" s="8">
        <v>4</v>
      </c>
      <c r="DL31" s="8">
        <v>6</v>
      </c>
      <c r="DM31" s="8">
        <v>1</v>
      </c>
      <c r="DN31" s="8">
        <v>0</v>
      </c>
      <c r="DO31" s="8">
        <v>2</v>
      </c>
      <c r="DP31" s="8">
        <v>0</v>
      </c>
      <c r="DQ31" s="8">
        <v>3</v>
      </c>
      <c r="DR31" s="8">
        <v>0</v>
      </c>
      <c r="DS31" s="8">
        <v>36</v>
      </c>
      <c r="DT31" s="8">
        <v>3</v>
      </c>
      <c r="DU31" s="8">
        <v>0</v>
      </c>
      <c r="DV31" s="8">
        <v>2</v>
      </c>
      <c r="DW31" s="8">
        <v>5</v>
      </c>
      <c r="DX31" s="8">
        <v>0</v>
      </c>
      <c r="DY31" s="8">
        <v>3</v>
      </c>
      <c r="DZ31" s="8">
        <v>3</v>
      </c>
      <c r="EA31" s="8">
        <v>2</v>
      </c>
      <c r="EB31" s="8">
        <v>5</v>
      </c>
      <c r="EC31" s="8">
        <v>4</v>
      </c>
      <c r="ED31" s="8">
        <v>3</v>
      </c>
      <c r="EE31" s="8">
        <v>0</v>
      </c>
      <c r="EF31" s="8">
        <v>2</v>
      </c>
      <c r="EG31" s="8">
        <v>0</v>
      </c>
    </row>
    <row r="32" spans="2:137" ht="12.75">
      <c r="B32" s="7" t="s">
        <v>28</v>
      </c>
      <c r="C32" s="8">
        <v>18</v>
      </c>
      <c r="D32" s="8">
        <v>32</v>
      </c>
      <c r="E32" s="8">
        <v>16</v>
      </c>
      <c r="F32" s="8">
        <v>52</v>
      </c>
      <c r="G32" s="8">
        <v>44</v>
      </c>
      <c r="H32" s="8">
        <v>19</v>
      </c>
      <c r="I32" s="8">
        <v>58</v>
      </c>
      <c r="J32" s="8">
        <v>15</v>
      </c>
      <c r="K32" s="8">
        <v>15</v>
      </c>
      <c r="L32" s="8">
        <v>7</v>
      </c>
      <c r="M32" s="8">
        <v>16</v>
      </c>
      <c r="N32" s="8">
        <v>181</v>
      </c>
      <c r="O32" s="8">
        <v>46</v>
      </c>
      <c r="P32" s="8">
        <v>11</v>
      </c>
      <c r="Q32" s="8">
        <v>9</v>
      </c>
      <c r="R32" s="8">
        <v>77</v>
      </c>
      <c r="S32" s="8">
        <v>41607</v>
      </c>
      <c r="T32" s="8">
        <v>6045</v>
      </c>
      <c r="U32" s="8">
        <v>5</v>
      </c>
      <c r="V32" s="8">
        <v>17</v>
      </c>
      <c r="W32" s="8">
        <v>11</v>
      </c>
      <c r="X32" s="8">
        <v>7</v>
      </c>
      <c r="Y32" s="8">
        <v>171</v>
      </c>
      <c r="Z32" s="8">
        <v>252</v>
      </c>
      <c r="AA32" s="8">
        <v>3</v>
      </c>
      <c r="AB32" s="8">
        <v>2</v>
      </c>
      <c r="AC32" s="8">
        <v>4</v>
      </c>
      <c r="AD32" s="8">
        <v>10</v>
      </c>
      <c r="AE32" s="8">
        <v>15</v>
      </c>
      <c r="AF32" s="8">
        <v>39</v>
      </c>
      <c r="AG32" s="8">
        <v>239</v>
      </c>
      <c r="AH32" s="8">
        <v>5</v>
      </c>
      <c r="AI32" s="8">
        <v>3</v>
      </c>
      <c r="AJ32" s="8">
        <v>23</v>
      </c>
      <c r="AK32" s="8">
        <v>3</v>
      </c>
      <c r="AL32" s="8">
        <v>95</v>
      </c>
      <c r="AM32" s="8">
        <v>5</v>
      </c>
      <c r="AN32" s="8">
        <v>7</v>
      </c>
      <c r="AO32" s="8">
        <v>53</v>
      </c>
      <c r="AP32" s="8">
        <v>10</v>
      </c>
      <c r="AQ32" s="8">
        <v>212</v>
      </c>
      <c r="AR32" s="8">
        <v>19</v>
      </c>
      <c r="AS32" s="8">
        <v>15</v>
      </c>
      <c r="AT32" s="8">
        <v>74</v>
      </c>
      <c r="AU32" s="8">
        <v>17</v>
      </c>
      <c r="AV32" s="8">
        <v>26</v>
      </c>
      <c r="AW32" s="8">
        <v>21</v>
      </c>
      <c r="AX32" s="8">
        <v>84</v>
      </c>
      <c r="AY32" s="8">
        <v>7</v>
      </c>
      <c r="AZ32" s="8">
        <v>918</v>
      </c>
      <c r="BA32" s="8">
        <v>13</v>
      </c>
      <c r="BB32" s="8">
        <v>13</v>
      </c>
      <c r="BC32" s="8">
        <v>41</v>
      </c>
      <c r="BD32" s="8">
        <v>13</v>
      </c>
      <c r="BE32" s="8">
        <v>1</v>
      </c>
      <c r="BF32" s="8">
        <v>13</v>
      </c>
      <c r="BG32" s="8">
        <v>3</v>
      </c>
      <c r="BH32" s="8">
        <v>7</v>
      </c>
      <c r="BI32" s="8">
        <v>2</v>
      </c>
      <c r="BJ32" s="8">
        <v>13</v>
      </c>
      <c r="BK32" s="8">
        <v>0</v>
      </c>
      <c r="BL32" s="8">
        <v>3</v>
      </c>
      <c r="BM32" s="8">
        <v>19</v>
      </c>
      <c r="BN32" s="8">
        <v>24</v>
      </c>
      <c r="BO32" s="8">
        <v>28</v>
      </c>
      <c r="BP32" s="8">
        <v>4</v>
      </c>
      <c r="BQ32" s="8">
        <v>146</v>
      </c>
      <c r="BR32" s="8">
        <v>13</v>
      </c>
      <c r="BS32" s="8">
        <v>15</v>
      </c>
      <c r="BT32" s="8">
        <v>19</v>
      </c>
      <c r="BU32" s="8">
        <v>129</v>
      </c>
      <c r="BV32" s="8">
        <v>31159</v>
      </c>
      <c r="BW32" s="8">
        <v>8</v>
      </c>
      <c r="BX32" s="8">
        <v>8</v>
      </c>
      <c r="BY32" s="8">
        <v>17</v>
      </c>
      <c r="BZ32" s="8">
        <v>7</v>
      </c>
      <c r="CA32" s="8">
        <v>49</v>
      </c>
      <c r="CB32" s="8">
        <v>10</v>
      </c>
      <c r="CC32" s="8">
        <v>15</v>
      </c>
      <c r="CD32" s="8">
        <v>20</v>
      </c>
      <c r="CE32" s="8">
        <v>18</v>
      </c>
      <c r="CF32" s="8">
        <v>6</v>
      </c>
      <c r="CG32" s="8">
        <v>14</v>
      </c>
      <c r="CH32" s="8">
        <v>66</v>
      </c>
      <c r="CI32" s="8">
        <v>27</v>
      </c>
      <c r="CJ32" s="8">
        <v>0</v>
      </c>
      <c r="CK32" s="8">
        <v>9</v>
      </c>
      <c r="CL32" s="8">
        <v>23</v>
      </c>
      <c r="CM32" s="8">
        <v>3</v>
      </c>
      <c r="CN32" s="8">
        <v>19</v>
      </c>
      <c r="CO32" s="8">
        <v>13</v>
      </c>
      <c r="CP32" s="8">
        <v>20</v>
      </c>
      <c r="CQ32" s="8">
        <v>11</v>
      </c>
      <c r="CR32" s="8">
        <v>31</v>
      </c>
      <c r="CS32" s="8">
        <v>9</v>
      </c>
      <c r="CT32" s="8">
        <v>7</v>
      </c>
      <c r="CU32" s="8">
        <v>4</v>
      </c>
      <c r="CV32" s="8">
        <v>15</v>
      </c>
      <c r="CW32" s="8">
        <v>82</v>
      </c>
      <c r="CX32" s="8">
        <v>34</v>
      </c>
      <c r="CY32" s="8">
        <v>46</v>
      </c>
      <c r="CZ32" s="8">
        <v>57</v>
      </c>
      <c r="DA32" s="8">
        <v>12</v>
      </c>
      <c r="DB32" s="8">
        <v>10</v>
      </c>
      <c r="DC32" s="8">
        <v>19</v>
      </c>
      <c r="DD32" s="8">
        <v>35</v>
      </c>
      <c r="DE32" s="8">
        <v>230</v>
      </c>
      <c r="DF32" s="8">
        <v>120294</v>
      </c>
      <c r="DG32" s="8">
        <v>71</v>
      </c>
      <c r="DH32" s="8">
        <v>124</v>
      </c>
      <c r="DI32" s="8">
        <v>33</v>
      </c>
      <c r="DJ32" s="8">
        <v>9</v>
      </c>
      <c r="DK32" s="8">
        <v>28</v>
      </c>
      <c r="DL32" s="8">
        <v>239</v>
      </c>
      <c r="DM32" s="8">
        <v>7</v>
      </c>
      <c r="DN32" s="8">
        <v>8</v>
      </c>
      <c r="DO32" s="8">
        <v>23</v>
      </c>
      <c r="DP32" s="8">
        <v>16</v>
      </c>
      <c r="DQ32" s="8">
        <v>16</v>
      </c>
      <c r="DR32" s="8">
        <v>1</v>
      </c>
      <c r="DS32" s="8">
        <v>367</v>
      </c>
      <c r="DT32" s="8">
        <v>15</v>
      </c>
      <c r="DU32" s="8">
        <v>3</v>
      </c>
      <c r="DV32" s="8">
        <v>6</v>
      </c>
      <c r="DW32" s="8">
        <v>10</v>
      </c>
      <c r="DX32" s="8">
        <v>64</v>
      </c>
      <c r="DY32" s="8">
        <v>20</v>
      </c>
      <c r="DZ32" s="8">
        <v>45</v>
      </c>
      <c r="EA32" s="8">
        <v>21</v>
      </c>
      <c r="EB32" s="8">
        <v>37</v>
      </c>
      <c r="EC32" s="8">
        <v>25</v>
      </c>
      <c r="ED32" s="8">
        <v>55</v>
      </c>
      <c r="EE32" s="8">
        <v>22</v>
      </c>
      <c r="EF32" s="8">
        <v>40</v>
      </c>
      <c r="EG32" s="8">
        <v>4</v>
      </c>
    </row>
    <row r="33" spans="2:137" ht="12.75">
      <c r="B33" s="7" t="s">
        <v>29</v>
      </c>
      <c r="C33" s="8">
        <v>0</v>
      </c>
      <c r="D33" s="8">
        <v>0</v>
      </c>
      <c r="E33" s="8">
        <v>1</v>
      </c>
      <c r="F33" s="8">
        <v>0</v>
      </c>
      <c r="G33" s="8">
        <v>0</v>
      </c>
      <c r="H33" s="8">
        <v>0</v>
      </c>
      <c r="I33" s="8">
        <v>1</v>
      </c>
      <c r="J33" s="8">
        <v>0</v>
      </c>
      <c r="K33" s="8">
        <v>1</v>
      </c>
      <c r="L33" s="8">
        <v>0</v>
      </c>
      <c r="M33" s="8">
        <v>2</v>
      </c>
      <c r="N33" s="8">
        <v>2</v>
      </c>
      <c r="O33" s="8">
        <v>0</v>
      </c>
      <c r="P33" s="8">
        <v>0</v>
      </c>
      <c r="Q33" s="8">
        <v>0</v>
      </c>
      <c r="R33" s="8">
        <v>5</v>
      </c>
      <c r="S33" s="8">
        <v>952</v>
      </c>
      <c r="T33" s="8">
        <v>103</v>
      </c>
      <c r="U33" s="8">
        <v>1</v>
      </c>
      <c r="V33" s="8">
        <v>2</v>
      </c>
      <c r="W33" s="8">
        <v>0</v>
      </c>
      <c r="X33" s="8">
        <v>0</v>
      </c>
      <c r="Y33" s="8">
        <v>1</v>
      </c>
      <c r="Z33" s="8">
        <v>8</v>
      </c>
      <c r="AA33" s="8">
        <v>0</v>
      </c>
      <c r="AB33" s="8">
        <v>0</v>
      </c>
      <c r="AC33" s="8">
        <v>1</v>
      </c>
      <c r="AD33" s="8">
        <v>0</v>
      </c>
      <c r="AE33" s="8">
        <v>1</v>
      </c>
      <c r="AF33" s="8">
        <v>1</v>
      </c>
      <c r="AG33" s="8">
        <v>3</v>
      </c>
      <c r="AH33" s="8">
        <v>1</v>
      </c>
      <c r="AI33" s="8">
        <v>0</v>
      </c>
      <c r="AJ33" s="8">
        <v>1</v>
      </c>
      <c r="AK33" s="8">
        <v>0</v>
      </c>
      <c r="AL33" s="8">
        <v>6</v>
      </c>
      <c r="AM33" s="8">
        <v>0</v>
      </c>
      <c r="AN33" s="8">
        <v>0</v>
      </c>
      <c r="AO33" s="8">
        <v>0</v>
      </c>
      <c r="AP33" s="8">
        <v>2</v>
      </c>
      <c r="AQ33" s="8">
        <v>1</v>
      </c>
      <c r="AR33" s="8">
        <v>2</v>
      </c>
      <c r="AS33" s="8">
        <v>2</v>
      </c>
      <c r="AT33" s="8">
        <v>1</v>
      </c>
      <c r="AU33" s="8">
        <v>0</v>
      </c>
      <c r="AV33" s="8">
        <v>1</v>
      </c>
      <c r="AW33" s="8">
        <v>0</v>
      </c>
      <c r="AX33" s="8">
        <v>1</v>
      </c>
      <c r="AY33" s="8">
        <v>0</v>
      </c>
      <c r="AZ33" s="8">
        <v>21</v>
      </c>
      <c r="BA33" s="8">
        <v>0</v>
      </c>
      <c r="BB33" s="8">
        <v>0</v>
      </c>
      <c r="BC33" s="8">
        <v>0</v>
      </c>
      <c r="BD33" s="8">
        <v>1</v>
      </c>
      <c r="BE33" s="8">
        <v>0</v>
      </c>
      <c r="BF33" s="8">
        <v>0</v>
      </c>
      <c r="BG33" s="8">
        <v>0</v>
      </c>
      <c r="BH33" s="8">
        <v>0</v>
      </c>
      <c r="BI33" s="8">
        <v>2</v>
      </c>
      <c r="BJ33" s="8">
        <v>1</v>
      </c>
      <c r="BK33" s="8">
        <v>0</v>
      </c>
      <c r="BL33" s="8">
        <v>0</v>
      </c>
      <c r="BM33" s="8">
        <v>2</v>
      </c>
      <c r="BN33" s="8">
        <v>0</v>
      </c>
      <c r="BO33" s="8">
        <v>0</v>
      </c>
      <c r="BP33" s="8">
        <v>0</v>
      </c>
      <c r="BQ33" s="8">
        <v>9</v>
      </c>
      <c r="BR33" s="8">
        <v>0</v>
      </c>
      <c r="BS33" s="8">
        <v>0</v>
      </c>
      <c r="BT33" s="8">
        <v>1</v>
      </c>
      <c r="BU33" s="8">
        <v>6</v>
      </c>
      <c r="BV33" s="8">
        <v>837</v>
      </c>
      <c r="BW33" s="8">
        <v>1</v>
      </c>
      <c r="BX33" s="8">
        <v>1</v>
      </c>
      <c r="BY33" s="8">
        <v>0</v>
      </c>
      <c r="BZ33" s="8">
        <v>0</v>
      </c>
      <c r="CA33" s="8">
        <v>1</v>
      </c>
      <c r="CB33" s="8">
        <v>0</v>
      </c>
      <c r="CC33" s="8">
        <v>0</v>
      </c>
      <c r="CD33" s="8">
        <v>2</v>
      </c>
      <c r="CE33" s="8">
        <v>0</v>
      </c>
      <c r="CF33" s="8">
        <v>0</v>
      </c>
      <c r="CG33" s="8">
        <v>0</v>
      </c>
      <c r="CH33" s="8">
        <v>0</v>
      </c>
      <c r="CI33" s="8">
        <v>0</v>
      </c>
      <c r="CJ33" s="8">
        <v>1</v>
      </c>
      <c r="CK33" s="8">
        <v>0</v>
      </c>
      <c r="CL33" s="8">
        <v>0</v>
      </c>
      <c r="CM33" s="8">
        <v>0</v>
      </c>
      <c r="CN33" s="8">
        <v>1</v>
      </c>
      <c r="CO33" s="8">
        <v>1</v>
      </c>
      <c r="CP33" s="8">
        <v>1</v>
      </c>
      <c r="CQ33" s="8">
        <v>0</v>
      </c>
      <c r="CR33" s="8">
        <v>0</v>
      </c>
      <c r="CS33" s="8">
        <v>0</v>
      </c>
      <c r="CT33" s="8">
        <v>0</v>
      </c>
      <c r="CU33" s="8">
        <v>1</v>
      </c>
      <c r="CV33" s="8">
        <v>0</v>
      </c>
      <c r="CW33" s="8">
        <v>0</v>
      </c>
      <c r="CX33" s="8">
        <v>2</v>
      </c>
      <c r="CY33" s="8">
        <v>0</v>
      </c>
      <c r="CZ33" s="8">
        <v>1</v>
      </c>
      <c r="DA33" s="8">
        <v>0</v>
      </c>
      <c r="DB33" s="8">
        <v>0</v>
      </c>
      <c r="DC33" s="8">
        <v>0</v>
      </c>
      <c r="DD33" s="8">
        <v>0</v>
      </c>
      <c r="DE33" s="8">
        <v>5</v>
      </c>
      <c r="DF33" s="8">
        <v>2572</v>
      </c>
      <c r="DG33" s="8">
        <v>0</v>
      </c>
      <c r="DH33" s="8">
        <v>3</v>
      </c>
      <c r="DI33" s="8">
        <v>0</v>
      </c>
      <c r="DJ33" s="8">
        <v>0</v>
      </c>
      <c r="DK33" s="8">
        <v>0</v>
      </c>
      <c r="DL33" s="8">
        <v>3</v>
      </c>
      <c r="DM33" s="8">
        <v>0</v>
      </c>
      <c r="DN33" s="8">
        <v>2</v>
      </c>
      <c r="DO33" s="8">
        <v>2</v>
      </c>
      <c r="DP33" s="8">
        <v>1</v>
      </c>
      <c r="DQ33" s="8">
        <v>0</v>
      </c>
      <c r="DR33" s="8">
        <v>0</v>
      </c>
      <c r="DS33" s="8">
        <v>8</v>
      </c>
      <c r="DT33" s="8">
        <v>0</v>
      </c>
      <c r="DU33" s="8">
        <v>0</v>
      </c>
      <c r="DV33" s="8">
        <v>0</v>
      </c>
      <c r="DW33" s="8">
        <v>0</v>
      </c>
      <c r="DX33" s="8">
        <v>0</v>
      </c>
      <c r="DY33" s="8">
        <v>0</v>
      </c>
      <c r="DZ33" s="8">
        <v>1</v>
      </c>
      <c r="EA33" s="8">
        <v>0</v>
      </c>
      <c r="EB33" s="8">
        <v>1</v>
      </c>
      <c r="EC33" s="8">
        <v>1</v>
      </c>
      <c r="ED33" s="8">
        <v>0</v>
      </c>
      <c r="EE33" s="8">
        <v>0</v>
      </c>
      <c r="EF33" s="8">
        <v>3</v>
      </c>
      <c r="EG33" s="8">
        <v>0</v>
      </c>
    </row>
    <row r="34" spans="1:137" ht="12.75">
      <c r="A34" s="9" t="s">
        <v>14</v>
      </c>
      <c r="C34" s="8">
        <v>22</v>
      </c>
      <c r="D34" s="8">
        <v>33</v>
      </c>
      <c r="E34" s="8">
        <v>18</v>
      </c>
      <c r="F34" s="8">
        <v>53</v>
      </c>
      <c r="G34" s="8">
        <v>48</v>
      </c>
      <c r="H34" s="8">
        <v>20</v>
      </c>
      <c r="I34" s="8">
        <v>61</v>
      </c>
      <c r="J34" s="8">
        <v>15</v>
      </c>
      <c r="K34" s="8">
        <v>16</v>
      </c>
      <c r="L34" s="8">
        <v>8</v>
      </c>
      <c r="M34" s="8">
        <v>18</v>
      </c>
      <c r="N34" s="8">
        <v>204</v>
      </c>
      <c r="O34" s="8">
        <v>53</v>
      </c>
      <c r="P34" s="8">
        <v>13</v>
      </c>
      <c r="Q34" s="8">
        <v>15</v>
      </c>
      <c r="R34" s="8">
        <v>93</v>
      </c>
      <c r="S34" s="8">
        <v>48966</v>
      </c>
      <c r="T34" s="8">
        <v>7032</v>
      </c>
      <c r="U34" s="8">
        <v>6</v>
      </c>
      <c r="V34" s="8">
        <v>19</v>
      </c>
      <c r="W34" s="8">
        <v>12</v>
      </c>
      <c r="X34" s="8">
        <v>8</v>
      </c>
      <c r="Y34" s="8">
        <v>191</v>
      </c>
      <c r="Z34" s="8">
        <v>302</v>
      </c>
      <c r="AA34" s="8">
        <v>3</v>
      </c>
      <c r="AB34" s="8">
        <v>4</v>
      </c>
      <c r="AC34" s="8">
        <v>9</v>
      </c>
      <c r="AD34" s="8">
        <v>10</v>
      </c>
      <c r="AE34" s="8">
        <v>17</v>
      </c>
      <c r="AF34" s="8">
        <v>51</v>
      </c>
      <c r="AG34" s="8">
        <v>285</v>
      </c>
      <c r="AH34" s="8">
        <v>6</v>
      </c>
      <c r="AI34" s="8">
        <v>3</v>
      </c>
      <c r="AJ34" s="8">
        <v>31</v>
      </c>
      <c r="AK34" s="8">
        <v>5</v>
      </c>
      <c r="AL34" s="8">
        <v>139</v>
      </c>
      <c r="AM34" s="8">
        <v>8</v>
      </c>
      <c r="AN34" s="8">
        <v>8</v>
      </c>
      <c r="AO34" s="8">
        <v>59</v>
      </c>
      <c r="AP34" s="8">
        <v>17</v>
      </c>
      <c r="AQ34" s="8">
        <v>226</v>
      </c>
      <c r="AR34" s="8">
        <v>30</v>
      </c>
      <c r="AS34" s="8">
        <v>26</v>
      </c>
      <c r="AT34" s="8">
        <v>85</v>
      </c>
      <c r="AU34" s="8">
        <v>22</v>
      </c>
      <c r="AV34" s="8">
        <v>29</v>
      </c>
      <c r="AW34" s="8">
        <v>25</v>
      </c>
      <c r="AX34" s="8">
        <v>92</v>
      </c>
      <c r="AY34" s="8">
        <v>8</v>
      </c>
      <c r="AZ34" s="8">
        <v>1097</v>
      </c>
      <c r="BA34" s="8">
        <v>15</v>
      </c>
      <c r="BB34" s="8">
        <v>14</v>
      </c>
      <c r="BC34" s="8">
        <v>46</v>
      </c>
      <c r="BD34" s="8">
        <v>19</v>
      </c>
      <c r="BE34" s="8">
        <v>1</v>
      </c>
      <c r="BF34" s="8">
        <v>13</v>
      </c>
      <c r="BG34" s="8">
        <v>5</v>
      </c>
      <c r="BH34" s="8">
        <v>8</v>
      </c>
      <c r="BI34" s="8">
        <v>4</v>
      </c>
      <c r="BJ34" s="8">
        <v>19</v>
      </c>
      <c r="BK34" s="8">
        <v>0</v>
      </c>
      <c r="BL34" s="8">
        <v>3</v>
      </c>
      <c r="BM34" s="8">
        <v>27</v>
      </c>
      <c r="BN34" s="8">
        <v>25</v>
      </c>
      <c r="BO34" s="8">
        <v>29</v>
      </c>
      <c r="BP34" s="8">
        <v>9</v>
      </c>
      <c r="BQ34" s="8">
        <v>212</v>
      </c>
      <c r="BR34" s="8">
        <v>18</v>
      </c>
      <c r="BS34" s="8">
        <v>15</v>
      </c>
      <c r="BT34" s="8">
        <v>23</v>
      </c>
      <c r="BU34" s="8">
        <v>149</v>
      </c>
      <c r="BV34" s="8">
        <v>38055</v>
      </c>
      <c r="BW34" s="8">
        <v>11</v>
      </c>
      <c r="BX34" s="8">
        <v>10</v>
      </c>
      <c r="BY34" s="8">
        <v>19</v>
      </c>
      <c r="BZ34" s="8">
        <v>9</v>
      </c>
      <c r="CA34" s="8">
        <v>59</v>
      </c>
      <c r="CB34" s="8">
        <v>11</v>
      </c>
      <c r="CC34" s="8">
        <v>16</v>
      </c>
      <c r="CD34" s="8">
        <v>24</v>
      </c>
      <c r="CE34" s="8">
        <v>23</v>
      </c>
      <c r="CF34" s="8">
        <v>8</v>
      </c>
      <c r="CG34" s="8">
        <v>19</v>
      </c>
      <c r="CH34" s="8">
        <v>72</v>
      </c>
      <c r="CI34" s="8">
        <v>29</v>
      </c>
      <c r="CJ34" s="8">
        <v>3</v>
      </c>
      <c r="CK34" s="8">
        <v>10</v>
      </c>
      <c r="CL34" s="8">
        <v>27</v>
      </c>
      <c r="CM34" s="8">
        <v>12</v>
      </c>
      <c r="CN34" s="8">
        <v>30</v>
      </c>
      <c r="CO34" s="8">
        <v>18</v>
      </c>
      <c r="CP34" s="8">
        <v>27</v>
      </c>
      <c r="CQ34" s="8">
        <v>11</v>
      </c>
      <c r="CR34" s="8">
        <v>33</v>
      </c>
      <c r="CS34" s="8">
        <v>9</v>
      </c>
      <c r="CT34" s="8">
        <v>8</v>
      </c>
      <c r="CU34" s="8">
        <v>5</v>
      </c>
      <c r="CV34" s="8">
        <v>17</v>
      </c>
      <c r="CW34" s="8">
        <v>121</v>
      </c>
      <c r="CX34" s="8">
        <v>47</v>
      </c>
      <c r="CY34" s="8">
        <v>51</v>
      </c>
      <c r="CZ34" s="8">
        <v>67</v>
      </c>
      <c r="DA34" s="8">
        <v>16</v>
      </c>
      <c r="DB34" s="8">
        <v>11</v>
      </c>
      <c r="DC34" s="8">
        <v>20</v>
      </c>
      <c r="DD34" s="8">
        <v>39</v>
      </c>
      <c r="DE34" s="8">
        <v>299</v>
      </c>
      <c r="DF34" s="8">
        <v>140824</v>
      </c>
      <c r="DG34" s="8">
        <v>74</v>
      </c>
      <c r="DH34" s="8">
        <v>154</v>
      </c>
      <c r="DI34" s="8">
        <v>35</v>
      </c>
      <c r="DJ34" s="8">
        <v>9</v>
      </c>
      <c r="DK34" s="8">
        <v>34</v>
      </c>
      <c r="DL34" s="8">
        <v>253</v>
      </c>
      <c r="DM34" s="8">
        <v>8</v>
      </c>
      <c r="DN34" s="8">
        <v>10</v>
      </c>
      <c r="DO34" s="8">
        <v>31</v>
      </c>
      <c r="DP34" s="8">
        <v>17</v>
      </c>
      <c r="DQ34" s="8">
        <v>20</v>
      </c>
      <c r="DR34" s="8">
        <v>1</v>
      </c>
      <c r="DS34" s="8">
        <v>460</v>
      </c>
      <c r="DT34" s="8">
        <v>18</v>
      </c>
      <c r="DU34" s="8">
        <v>3</v>
      </c>
      <c r="DV34" s="8">
        <v>9</v>
      </c>
      <c r="DW34" s="8">
        <v>15</v>
      </c>
      <c r="DX34" s="8">
        <v>64</v>
      </c>
      <c r="DY34" s="8">
        <v>25</v>
      </c>
      <c r="DZ34" s="8">
        <v>51</v>
      </c>
      <c r="EA34" s="8">
        <v>26</v>
      </c>
      <c r="EB34" s="8">
        <v>46</v>
      </c>
      <c r="EC34" s="8">
        <v>33</v>
      </c>
      <c r="ED34" s="8">
        <v>60</v>
      </c>
      <c r="EE34" s="8">
        <v>23</v>
      </c>
      <c r="EF34" s="8">
        <v>51</v>
      </c>
      <c r="EG34" s="8">
        <v>4</v>
      </c>
    </row>
    <row r="35" spans="2:137" s="10" customFormat="1" ht="12.75">
      <c r="B35" s="11" t="s">
        <v>118</v>
      </c>
      <c r="C35" s="12">
        <f aca="true" t="shared" si="11" ref="C35:AH35">C34/241779</f>
        <v>9.099218707993664E-05</v>
      </c>
      <c r="D35" s="12">
        <f t="shared" si="11"/>
        <v>0.00013648828061990496</v>
      </c>
      <c r="E35" s="12">
        <f t="shared" si="11"/>
        <v>7.444815306540271E-05</v>
      </c>
      <c r="F35" s="12">
        <f t="shared" si="11"/>
        <v>0.00021920845069257463</v>
      </c>
      <c r="G35" s="12">
        <f t="shared" si="11"/>
        <v>0.0001985284081744072</v>
      </c>
      <c r="H35" s="12">
        <f t="shared" si="11"/>
        <v>8.272017007266967E-05</v>
      </c>
      <c r="I35" s="12">
        <f t="shared" si="11"/>
        <v>0.0002522965187216425</v>
      </c>
      <c r="J35" s="12">
        <f t="shared" si="11"/>
        <v>6.204012755450225E-05</v>
      </c>
      <c r="K35" s="12">
        <f t="shared" si="11"/>
        <v>6.617613605813573E-05</v>
      </c>
      <c r="L35" s="12">
        <f t="shared" si="11"/>
        <v>3.3088068029067865E-05</v>
      </c>
      <c r="M35" s="12">
        <f t="shared" si="11"/>
        <v>7.444815306540271E-05</v>
      </c>
      <c r="N35" s="12">
        <f t="shared" si="11"/>
        <v>0.0008437457347412307</v>
      </c>
      <c r="O35" s="12">
        <f t="shared" si="11"/>
        <v>0.00021920845069257463</v>
      </c>
      <c r="P35" s="12">
        <f t="shared" si="11"/>
        <v>5.376811054723528E-05</v>
      </c>
      <c r="Q35" s="12">
        <f t="shared" si="11"/>
        <v>6.204012755450225E-05</v>
      </c>
      <c r="R35" s="12">
        <f t="shared" si="11"/>
        <v>0.00038464879083791395</v>
      </c>
      <c r="S35" s="12">
        <f t="shared" si="11"/>
        <v>0.20252379238891716</v>
      </c>
      <c r="T35" s="12">
        <f t="shared" si="11"/>
        <v>0.029084411797550655</v>
      </c>
      <c r="U35" s="12">
        <f t="shared" si="11"/>
        <v>2.48160510218009E-05</v>
      </c>
      <c r="V35" s="12">
        <f t="shared" si="11"/>
        <v>7.858416156903619E-05</v>
      </c>
      <c r="W35" s="12">
        <f t="shared" si="11"/>
        <v>4.96321020436018E-05</v>
      </c>
      <c r="X35" s="12">
        <f t="shared" si="11"/>
        <v>3.3088068029067865E-05</v>
      </c>
      <c r="Y35" s="12">
        <f t="shared" si="11"/>
        <v>0.0007899776241939953</v>
      </c>
      <c r="Z35" s="12">
        <f t="shared" si="11"/>
        <v>0.001249074568097312</v>
      </c>
      <c r="AA35" s="12">
        <f t="shared" si="11"/>
        <v>1.240802551090045E-05</v>
      </c>
      <c r="AB35" s="12">
        <f t="shared" si="11"/>
        <v>1.6544034014533933E-05</v>
      </c>
      <c r="AC35" s="12">
        <f t="shared" si="11"/>
        <v>3.7224076532701354E-05</v>
      </c>
      <c r="AD35" s="12">
        <f t="shared" si="11"/>
        <v>4.1360085036334836E-05</v>
      </c>
      <c r="AE35" s="12">
        <f t="shared" si="11"/>
        <v>7.031214456176921E-05</v>
      </c>
      <c r="AF35" s="12">
        <f t="shared" si="11"/>
        <v>0.00021093643368530766</v>
      </c>
      <c r="AG35" s="12">
        <f t="shared" si="11"/>
        <v>0.0011787624235355429</v>
      </c>
      <c r="AH35" s="12">
        <f t="shared" si="11"/>
        <v>2.48160510218009E-05</v>
      </c>
      <c r="AI35" s="12">
        <f aca="true" t="shared" si="12" ref="AI35:CT35">AI34/241779</f>
        <v>1.240802551090045E-05</v>
      </c>
      <c r="AJ35" s="12">
        <f t="shared" si="12"/>
        <v>0.000128216263612638</v>
      </c>
      <c r="AK35" s="12">
        <f t="shared" si="12"/>
        <v>2.0680042518167418E-05</v>
      </c>
      <c r="AL35" s="12">
        <f t="shared" si="12"/>
        <v>0.0005749051820050542</v>
      </c>
      <c r="AM35" s="12">
        <f t="shared" si="12"/>
        <v>3.3088068029067865E-05</v>
      </c>
      <c r="AN35" s="12">
        <f t="shared" si="12"/>
        <v>3.3088068029067865E-05</v>
      </c>
      <c r="AO35" s="12">
        <f t="shared" si="12"/>
        <v>0.00024402450171437552</v>
      </c>
      <c r="AP35" s="12">
        <f t="shared" si="12"/>
        <v>7.031214456176921E-05</v>
      </c>
      <c r="AQ35" s="12">
        <f t="shared" si="12"/>
        <v>0.0009347379218211673</v>
      </c>
      <c r="AR35" s="12">
        <f t="shared" si="12"/>
        <v>0.0001240802551090045</v>
      </c>
      <c r="AS35" s="12">
        <f t="shared" si="12"/>
        <v>0.00010753622109447057</v>
      </c>
      <c r="AT35" s="12">
        <f t="shared" si="12"/>
        <v>0.0003515607228088461</v>
      </c>
      <c r="AU35" s="12">
        <f t="shared" si="12"/>
        <v>9.099218707993664E-05</v>
      </c>
      <c r="AV35" s="12">
        <f t="shared" si="12"/>
        <v>0.00011994424660537103</v>
      </c>
      <c r="AW35" s="12">
        <f t="shared" si="12"/>
        <v>0.00010340021259083708</v>
      </c>
      <c r="AX35" s="12">
        <f t="shared" si="12"/>
        <v>0.0003805127823342805</v>
      </c>
      <c r="AY35" s="12">
        <f t="shared" si="12"/>
        <v>3.3088068029067865E-05</v>
      </c>
      <c r="AZ35" s="12">
        <f t="shared" si="12"/>
        <v>0.004537201328485931</v>
      </c>
      <c r="BA35" s="12">
        <f t="shared" si="12"/>
        <v>6.204012755450225E-05</v>
      </c>
      <c r="BB35" s="12">
        <f t="shared" si="12"/>
        <v>5.7904119050868766E-05</v>
      </c>
      <c r="BC35" s="12">
        <f t="shared" si="12"/>
        <v>0.00019025639116714024</v>
      </c>
      <c r="BD35" s="12">
        <f t="shared" si="12"/>
        <v>7.858416156903619E-05</v>
      </c>
      <c r="BE35" s="12">
        <f t="shared" si="12"/>
        <v>4.136008503633483E-06</v>
      </c>
      <c r="BF35" s="12">
        <f t="shared" si="12"/>
        <v>5.376811054723528E-05</v>
      </c>
      <c r="BG35" s="12">
        <f t="shared" si="12"/>
        <v>2.0680042518167418E-05</v>
      </c>
      <c r="BH35" s="12">
        <f t="shared" si="12"/>
        <v>3.3088068029067865E-05</v>
      </c>
      <c r="BI35" s="12">
        <f t="shared" si="12"/>
        <v>1.6544034014533933E-05</v>
      </c>
      <c r="BJ35" s="12">
        <f t="shared" si="12"/>
        <v>7.858416156903619E-05</v>
      </c>
      <c r="BK35" s="12">
        <f t="shared" si="12"/>
        <v>0</v>
      </c>
      <c r="BL35" s="12">
        <f t="shared" si="12"/>
        <v>1.240802551090045E-05</v>
      </c>
      <c r="BM35" s="12">
        <f t="shared" si="12"/>
        <v>0.00011167222959810405</v>
      </c>
      <c r="BN35" s="12">
        <f t="shared" si="12"/>
        <v>0.00010340021259083708</v>
      </c>
      <c r="BO35" s="12">
        <f t="shared" si="12"/>
        <v>0.00011994424660537103</v>
      </c>
      <c r="BP35" s="12">
        <f t="shared" si="12"/>
        <v>3.7224076532701354E-05</v>
      </c>
      <c r="BQ35" s="12">
        <f t="shared" si="12"/>
        <v>0.0008768338027702985</v>
      </c>
      <c r="BR35" s="12">
        <f t="shared" si="12"/>
        <v>7.444815306540271E-05</v>
      </c>
      <c r="BS35" s="12">
        <f t="shared" si="12"/>
        <v>6.204012755450225E-05</v>
      </c>
      <c r="BT35" s="12">
        <f t="shared" si="12"/>
        <v>9.512819558357012E-05</v>
      </c>
      <c r="BU35" s="12">
        <f t="shared" si="12"/>
        <v>0.0006162652670413891</v>
      </c>
      <c r="BV35" s="12">
        <f t="shared" si="12"/>
        <v>0.1573958036057722</v>
      </c>
      <c r="BW35" s="12">
        <f t="shared" si="12"/>
        <v>4.549609353996832E-05</v>
      </c>
      <c r="BX35" s="12">
        <f t="shared" si="12"/>
        <v>4.1360085036334836E-05</v>
      </c>
      <c r="BY35" s="12">
        <f t="shared" si="12"/>
        <v>7.858416156903619E-05</v>
      </c>
      <c r="BZ35" s="12">
        <f t="shared" si="12"/>
        <v>3.7224076532701354E-05</v>
      </c>
      <c r="CA35" s="12">
        <f t="shared" si="12"/>
        <v>0.00024402450171437552</v>
      </c>
      <c r="CB35" s="12">
        <f t="shared" si="12"/>
        <v>4.549609353996832E-05</v>
      </c>
      <c r="CC35" s="12">
        <f t="shared" si="12"/>
        <v>6.617613605813573E-05</v>
      </c>
      <c r="CD35" s="12">
        <f t="shared" si="12"/>
        <v>9.92642040872036E-05</v>
      </c>
      <c r="CE35" s="12">
        <f t="shared" si="12"/>
        <v>9.512819558357012E-05</v>
      </c>
      <c r="CF35" s="12">
        <f t="shared" si="12"/>
        <v>3.3088068029067865E-05</v>
      </c>
      <c r="CG35" s="12">
        <f t="shared" si="12"/>
        <v>7.858416156903619E-05</v>
      </c>
      <c r="CH35" s="12">
        <f t="shared" si="12"/>
        <v>0.00029779261226161083</v>
      </c>
      <c r="CI35" s="12">
        <f t="shared" si="12"/>
        <v>0.00011994424660537103</v>
      </c>
      <c r="CJ35" s="12">
        <f t="shared" si="12"/>
        <v>1.240802551090045E-05</v>
      </c>
      <c r="CK35" s="12">
        <f t="shared" si="12"/>
        <v>4.1360085036334836E-05</v>
      </c>
      <c r="CL35" s="12">
        <f t="shared" si="12"/>
        <v>0.00011167222959810405</v>
      </c>
      <c r="CM35" s="12">
        <f t="shared" si="12"/>
        <v>4.96321020436018E-05</v>
      </c>
      <c r="CN35" s="12">
        <f t="shared" si="12"/>
        <v>0.0001240802551090045</v>
      </c>
      <c r="CO35" s="12">
        <f t="shared" si="12"/>
        <v>7.444815306540271E-05</v>
      </c>
      <c r="CP35" s="12">
        <f t="shared" si="12"/>
        <v>0.00011167222959810405</v>
      </c>
      <c r="CQ35" s="12">
        <f t="shared" si="12"/>
        <v>4.549609353996832E-05</v>
      </c>
      <c r="CR35" s="12">
        <f t="shared" si="12"/>
        <v>0.00013648828061990496</v>
      </c>
      <c r="CS35" s="12">
        <f t="shared" si="12"/>
        <v>3.7224076532701354E-05</v>
      </c>
      <c r="CT35" s="12">
        <f t="shared" si="12"/>
        <v>3.3088068029067865E-05</v>
      </c>
      <c r="CU35" s="12">
        <f aca="true" t="shared" si="13" ref="CU35:EG35">CU34/241779</f>
        <v>2.0680042518167418E-05</v>
      </c>
      <c r="CV35" s="12">
        <f t="shared" si="13"/>
        <v>7.031214456176921E-05</v>
      </c>
      <c r="CW35" s="12">
        <f t="shared" si="13"/>
        <v>0.0005004570289396515</v>
      </c>
      <c r="CX35" s="12">
        <f t="shared" si="13"/>
        <v>0.00019439239967077374</v>
      </c>
      <c r="CY35" s="12">
        <f t="shared" si="13"/>
        <v>0.00021093643368530766</v>
      </c>
      <c r="CZ35" s="12">
        <f t="shared" si="13"/>
        <v>0.0002771125697434434</v>
      </c>
      <c r="DA35" s="12">
        <f t="shared" si="13"/>
        <v>6.617613605813573E-05</v>
      </c>
      <c r="DB35" s="12">
        <f t="shared" si="13"/>
        <v>4.549609353996832E-05</v>
      </c>
      <c r="DC35" s="12">
        <f t="shared" si="13"/>
        <v>8.272017007266967E-05</v>
      </c>
      <c r="DD35" s="12">
        <f t="shared" si="13"/>
        <v>0.00016130433164170585</v>
      </c>
      <c r="DE35" s="12">
        <f t="shared" si="13"/>
        <v>0.0012366665425864115</v>
      </c>
      <c r="DF35" s="12">
        <f t="shared" si="13"/>
        <v>0.5824492615156817</v>
      </c>
      <c r="DG35" s="12">
        <f t="shared" si="13"/>
        <v>0.00030606462926887777</v>
      </c>
      <c r="DH35" s="12">
        <f t="shared" si="13"/>
        <v>0.0006369453095595565</v>
      </c>
      <c r="DI35" s="12">
        <f t="shared" si="13"/>
        <v>0.00014476029762717192</v>
      </c>
      <c r="DJ35" s="12">
        <f t="shared" si="13"/>
        <v>3.7224076532701354E-05</v>
      </c>
      <c r="DK35" s="12">
        <f t="shared" si="13"/>
        <v>0.00014062428912353843</v>
      </c>
      <c r="DL35" s="12">
        <f t="shared" si="13"/>
        <v>0.0010464101514192712</v>
      </c>
      <c r="DM35" s="12">
        <f t="shared" si="13"/>
        <v>3.3088068029067865E-05</v>
      </c>
      <c r="DN35" s="12">
        <f t="shared" si="13"/>
        <v>4.1360085036334836E-05</v>
      </c>
      <c r="DO35" s="12">
        <f t="shared" si="13"/>
        <v>0.000128216263612638</v>
      </c>
      <c r="DP35" s="12">
        <f t="shared" si="13"/>
        <v>7.031214456176921E-05</v>
      </c>
      <c r="DQ35" s="12">
        <f t="shared" si="13"/>
        <v>8.272017007266967E-05</v>
      </c>
      <c r="DR35" s="12">
        <f t="shared" si="13"/>
        <v>4.136008503633483E-06</v>
      </c>
      <c r="DS35" s="12">
        <f t="shared" si="13"/>
        <v>0.0019025639116714023</v>
      </c>
      <c r="DT35" s="12">
        <f t="shared" si="13"/>
        <v>7.444815306540271E-05</v>
      </c>
      <c r="DU35" s="12">
        <f t="shared" si="13"/>
        <v>1.240802551090045E-05</v>
      </c>
      <c r="DV35" s="12">
        <f t="shared" si="13"/>
        <v>3.7224076532701354E-05</v>
      </c>
      <c r="DW35" s="12">
        <f t="shared" si="13"/>
        <v>6.204012755450225E-05</v>
      </c>
      <c r="DX35" s="12">
        <f t="shared" si="13"/>
        <v>0.0002647045442325429</v>
      </c>
      <c r="DY35" s="12">
        <f t="shared" si="13"/>
        <v>0.00010340021259083708</v>
      </c>
      <c r="DZ35" s="12">
        <f t="shared" si="13"/>
        <v>0.00021093643368530766</v>
      </c>
      <c r="EA35" s="12">
        <f t="shared" si="13"/>
        <v>0.00010753622109447057</v>
      </c>
      <c r="EB35" s="12">
        <f t="shared" si="13"/>
        <v>0.00019025639116714024</v>
      </c>
      <c r="EC35" s="12">
        <f t="shared" si="13"/>
        <v>0.00013648828061990496</v>
      </c>
      <c r="ED35" s="12">
        <f t="shared" si="13"/>
        <v>0.000248160510218009</v>
      </c>
      <c r="EE35" s="12">
        <f t="shared" si="13"/>
        <v>9.512819558357012E-05</v>
      </c>
      <c r="EF35" s="12">
        <f t="shared" si="13"/>
        <v>0.00021093643368530766</v>
      </c>
      <c r="EG35" s="12">
        <f t="shared" si="13"/>
        <v>1.6544034014533933E-05</v>
      </c>
    </row>
    <row r="36" spans="2:137" ht="4.5" customHeight="1">
      <c r="B36" s="13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</row>
    <row r="37" spans="1:137" ht="12.75">
      <c r="A37" s="3" t="s">
        <v>38</v>
      </c>
      <c r="B37" s="13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</row>
    <row r="38" spans="2:137" ht="12.75">
      <c r="B38" s="7" t="s">
        <v>15</v>
      </c>
      <c r="C38" s="8">
        <v>0</v>
      </c>
      <c r="D38" s="8">
        <v>4</v>
      </c>
      <c r="E38" s="8">
        <v>2</v>
      </c>
      <c r="F38" s="8">
        <v>0</v>
      </c>
      <c r="G38" s="8">
        <v>1</v>
      </c>
      <c r="H38" s="8">
        <v>0</v>
      </c>
      <c r="I38" s="8">
        <v>2</v>
      </c>
      <c r="J38" s="8">
        <v>0</v>
      </c>
      <c r="K38" s="8">
        <v>1</v>
      </c>
      <c r="L38" s="8">
        <v>1</v>
      </c>
      <c r="M38" s="8">
        <v>0</v>
      </c>
      <c r="N38" s="8">
        <v>5</v>
      </c>
      <c r="O38" s="8">
        <v>1</v>
      </c>
      <c r="P38" s="8">
        <v>2</v>
      </c>
      <c r="Q38" s="8">
        <v>0</v>
      </c>
      <c r="R38" s="8">
        <v>15</v>
      </c>
      <c r="S38" s="8">
        <v>2427</v>
      </c>
      <c r="T38" s="8">
        <v>202</v>
      </c>
      <c r="U38" s="8">
        <v>1</v>
      </c>
      <c r="V38" s="8">
        <v>2</v>
      </c>
      <c r="W38" s="8">
        <v>2</v>
      </c>
      <c r="X38" s="8">
        <v>2</v>
      </c>
      <c r="Y38" s="8">
        <v>6</v>
      </c>
      <c r="Z38" s="8">
        <v>16</v>
      </c>
      <c r="AA38" s="8">
        <v>0</v>
      </c>
      <c r="AB38" s="8">
        <v>1</v>
      </c>
      <c r="AC38" s="8">
        <v>1</v>
      </c>
      <c r="AD38" s="8">
        <v>1</v>
      </c>
      <c r="AE38" s="8">
        <v>0</v>
      </c>
      <c r="AF38" s="8">
        <v>14</v>
      </c>
      <c r="AG38" s="8">
        <v>24</v>
      </c>
      <c r="AH38" s="8">
        <v>0</v>
      </c>
      <c r="AI38" s="8">
        <v>0</v>
      </c>
      <c r="AJ38" s="8">
        <v>6</v>
      </c>
      <c r="AK38" s="8">
        <v>0</v>
      </c>
      <c r="AL38" s="8">
        <v>14</v>
      </c>
      <c r="AM38" s="8">
        <v>0</v>
      </c>
      <c r="AN38" s="8">
        <v>0</v>
      </c>
      <c r="AO38" s="8">
        <v>6</v>
      </c>
      <c r="AP38" s="8">
        <v>2</v>
      </c>
      <c r="AQ38" s="8">
        <v>1</v>
      </c>
      <c r="AR38" s="8">
        <v>0</v>
      </c>
      <c r="AS38" s="8">
        <v>2</v>
      </c>
      <c r="AT38" s="8">
        <v>3</v>
      </c>
      <c r="AU38" s="8">
        <v>1</v>
      </c>
      <c r="AV38" s="8">
        <v>0</v>
      </c>
      <c r="AW38" s="8">
        <v>2</v>
      </c>
      <c r="AX38" s="8">
        <v>5</v>
      </c>
      <c r="AY38" s="8">
        <v>1</v>
      </c>
      <c r="AZ38" s="8">
        <v>56</v>
      </c>
      <c r="BA38" s="8">
        <v>0</v>
      </c>
      <c r="BB38" s="8">
        <v>1</v>
      </c>
      <c r="BC38" s="8">
        <v>1</v>
      </c>
      <c r="BD38" s="8">
        <v>9</v>
      </c>
      <c r="BE38" s="8">
        <v>0</v>
      </c>
      <c r="BF38" s="8">
        <v>0</v>
      </c>
      <c r="BG38" s="8">
        <v>2</v>
      </c>
      <c r="BH38" s="8">
        <v>0</v>
      </c>
      <c r="BI38" s="8">
        <v>0</v>
      </c>
      <c r="BJ38" s="8">
        <v>4</v>
      </c>
      <c r="BK38" s="8">
        <v>0</v>
      </c>
      <c r="BL38" s="8">
        <v>0</v>
      </c>
      <c r="BM38" s="8">
        <v>4</v>
      </c>
      <c r="BN38" s="8">
        <v>4</v>
      </c>
      <c r="BO38" s="8">
        <v>0</v>
      </c>
      <c r="BP38" s="8">
        <v>0</v>
      </c>
      <c r="BQ38" s="8">
        <v>28</v>
      </c>
      <c r="BR38" s="8">
        <v>2</v>
      </c>
      <c r="BS38" s="8">
        <v>0</v>
      </c>
      <c r="BT38" s="8">
        <v>1</v>
      </c>
      <c r="BU38" s="8">
        <v>11</v>
      </c>
      <c r="BV38" s="8">
        <v>2111</v>
      </c>
      <c r="BW38" s="8">
        <v>4</v>
      </c>
      <c r="BX38" s="8">
        <v>2</v>
      </c>
      <c r="BY38" s="8">
        <v>3</v>
      </c>
      <c r="BZ38" s="8">
        <v>0</v>
      </c>
      <c r="CA38" s="8">
        <v>8</v>
      </c>
      <c r="CB38" s="8">
        <v>2</v>
      </c>
      <c r="CC38" s="8">
        <v>2</v>
      </c>
      <c r="CD38" s="8">
        <v>3</v>
      </c>
      <c r="CE38" s="8">
        <v>4</v>
      </c>
      <c r="CF38" s="8">
        <v>1</v>
      </c>
      <c r="CG38" s="8">
        <v>2</v>
      </c>
      <c r="CH38" s="8">
        <v>1</v>
      </c>
      <c r="CI38" s="8">
        <v>1</v>
      </c>
      <c r="CJ38" s="8">
        <v>0</v>
      </c>
      <c r="CK38" s="8">
        <v>0</v>
      </c>
      <c r="CL38" s="8">
        <v>2</v>
      </c>
      <c r="CM38" s="8">
        <v>0</v>
      </c>
      <c r="CN38" s="8">
        <v>0</v>
      </c>
      <c r="CO38" s="8">
        <v>0</v>
      </c>
      <c r="CP38" s="8">
        <v>4</v>
      </c>
      <c r="CQ38" s="8">
        <v>20</v>
      </c>
      <c r="CR38" s="8">
        <v>8</v>
      </c>
      <c r="CS38" s="8">
        <v>1</v>
      </c>
      <c r="CT38" s="8">
        <v>4</v>
      </c>
      <c r="CU38" s="8">
        <v>4</v>
      </c>
      <c r="CV38" s="8">
        <v>1</v>
      </c>
      <c r="CW38" s="8">
        <v>13</v>
      </c>
      <c r="CX38" s="8">
        <v>5</v>
      </c>
      <c r="CY38" s="8">
        <v>4</v>
      </c>
      <c r="CZ38" s="8">
        <v>2</v>
      </c>
      <c r="DA38" s="8">
        <v>0</v>
      </c>
      <c r="DB38" s="8">
        <v>0</v>
      </c>
      <c r="DC38" s="8">
        <v>1</v>
      </c>
      <c r="DD38" s="8">
        <v>1</v>
      </c>
      <c r="DE38" s="8">
        <v>5</v>
      </c>
      <c r="DF38" s="8">
        <v>7956</v>
      </c>
      <c r="DG38" s="8">
        <v>1</v>
      </c>
      <c r="DH38" s="8">
        <v>11</v>
      </c>
      <c r="DI38" s="8">
        <v>3</v>
      </c>
      <c r="DJ38" s="8">
        <v>2</v>
      </c>
      <c r="DK38" s="8">
        <v>2</v>
      </c>
      <c r="DL38" s="8">
        <v>4</v>
      </c>
      <c r="DM38" s="8">
        <v>0</v>
      </c>
      <c r="DN38" s="8">
        <v>0</v>
      </c>
      <c r="DO38" s="8">
        <v>4</v>
      </c>
      <c r="DP38" s="8">
        <v>0</v>
      </c>
      <c r="DQ38" s="8">
        <v>0</v>
      </c>
      <c r="DR38" s="8">
        <v>0</v>
      </c>
      <c r="DS38" s="8">
        <v>26</v>
      </c>
      <c r="DT38" s="8">
        <v>1</v>
      </c>
      <c r="DU38" s="8">
        <v>0</v>
      </c>
      <c r="DV38" s="8">
        <v>1</v>
      </c>
      <c r="DW38" s="8">
        <v>0</v>
      </c>
      <c r="DX38" s="8">
        <v>1</v>
      </c>
      <c r="DY38" s="8">
        <v>2</v>
      </c>
      <c r="DZ38" s="8">
        <v>1</v>
      </c>
      <c r="EA38" s="8">
        <v>1</v>
      </c>
      <c r="EB38" s="8">
        <v>6</v>
      </c>
      <c r="EC38" s="8">
        <v>9</v>
      </c>
      <c r="ED38" s="8">
        <v>5</v>
      </c>
      <c r="EE38" s="8">
        <v>1</v>
      </c>
      <c r="EF38" s="8">
        <v>7</v>
      </c>
      <c r="EG38" s="8">
        <v>0</v>
      </c>
    </row>
    <row r="39" spans="2:137" ht="12.75">
      <c r="B39" s="7" t="s">
        <v>31</v>
      </c>
      <c r="C39" s="8">
        <v>63</v>
      </c>
      <c r="D39" s="8">
        <v>9</v>
      </c>
      <c r="E39" s="8">
        <v>29</v>
      </c>
      <c r="F39" s="8">
        <v>87</v>
      </c>
      <c r="G39" s="8">
        <v>21</v>
      </c>
      <c r="H39" s="8">
        <v>1</v>
      </c>
      <c r="I39" s="8">
        <v>15</v>
      </c>
      <c r="J39" s="8">
        <v>1</v>
      </c>
      <c r="K39" s="8">
        <v>0</v>
      </c>
      <c r="L39" s="8">
        <v>4</v>
      </c>
      <c r="M39" s="8">
        <v>2</v>
      </c>
      <c r="N39" s="8">
        <v>31</v>
      </c>
      <c r="O39" s="8">
        <v>17</v>
      </c>
      <c r="P39" s="8">
        <v>3</v>
      </c>
      <c r="Q39" s="8">
        <v>5</v>
      </c>
      <c r="R39" s="8">
        <v>19</v>
      </c>
      <c r="S39" s="8">
        <v>11211</v>
      </c>
      <c r="T39" s="8">
        <v>2103</v>
      </c>
      <c r="U39" s="8">
        <v>4</v>
      </c>
      <c r="V39" s="8">
        <v>7</v>
      </c>
      <c r="W39" s="8">
        <v>2</v>
      </c>
      <c r="X39" s="8">
        <v>2</v>
      </c>
      <c r="Y39" s="8">
        <v>29</v>
      </c>
      <c r="Z39" s="8">
        <v>88</v>
      </c>
      <c r="AA39" s="8">
        <v>6</v>
      </c>
      <c r="AB39" s="8">
        <v>2</v>
      </c>
      <c r="AC39" s="8">
        <v>1</v>
      </c>
      <c r="AD39" s="8">
        <v>10</v>
      </c>
      <c r="AE39" s="8">
        <v>2</v>
      </c>
      <c r="AF39" s="8">
        <v>22</v>
      </c>
      <c r="AG39" s="8">
        <v>80</v>
      </c>
      <c r="AH39" s="8">
        <v>0</v>
      </c>
      <c r="AI39" s="8">
        <v>1</v>
      </c>
      <c r="AJ39" s="8">
        <v>6</v>
      </c>
      <c r="AK39" s="8">
        <v>2</v>
      </c>
      <c r="AL39" s="8">
        <v>56</v>
      </c>
      <c r="AM39" s="8">
        <v>1</v>
      </c>
      <c r="AN39" s="8">
        <v>1</v>
      </c>
      <c r="AO39" s="8">
        <v>12</v>
      </c>
      <c r="AP39" s="8">
        <v>6</v>
      </c>
      <c r="AQ39" s="8">
        <v>58</v>
      </c>
      <c r="AR39" s="8">
        <v>9</v>
      </c>
      <c r="AS39" s="8">
        <v>27</v>
      </c>
      <c r="AT39" s="8">
        <v>18</v>
      </c>
      <c r="AU39" s="8">
        <v>25</v>
      </c>
      <c r="AV39" s="8">
        <v>7</v>
      </c>
      <c r="AW39" s="8">
        <v>8</v>
      </c>
      <c r="AX39" s="8">
        <v>8</v>
      </c>
      <c r="AY39" s="8">
        <v>3</v>
      </c>
      <c r="AZ39" s="8">
        <v>292</v>
      </c>
      <c r="BA39" s="8">
        <v>2</v>
      </c>
      <c r="BB39" s="8">
        <v>6</v>
      </c>
      <c r="BC39" s="8">
        <v>4</v>
      </c>
      <c r="BD39" s="8">
        <v>17</v>
      </c>
      <c r="BE39" s="8">
        <v>1</v>
      </c>
      <c r="BF39" s="8">
        <v>2</v>
      </c>
      <c r="BG39" s="8">
        <v>3</v>
      </c>
      <c r="BH39" s="8">
        <v>4</v>
      </c>
      <c r="BI39" s="8">
        <v>0</v>
      </c>
      <c r="BJ39" s="8">
        <v>5</v>
      </c>
      <c r="BK39" s="8">
        <v>3</v>
      </c>
      <c r="BL39" s="8">
        <v>0</v>
      </c>
      <c r="BM39" s="8">
        <v>7</v>
      </c>
      <c r="BN39" s="8">
        <v>8</v>
      </c>
      <c r="BO39" s="8">
        <v>9</v>
      </c>
      <c r="BP39" s="8">
        <v>3</v>
      </c>
      <c r="BQ39" s="8">
        <v>86</v>
      </c>
      <c r="BR39" s="8">
        <v>8</v>
      </c>
      <c r="BS39" s="8">
        <v>26</v>
      </c>
      <c r="BT39" s="8">
        <v>6</v>
      </c>
      <c r="BU39" s="8">
        <v>19</v>
      </c>
      <c r="BV39" s="8">
        <v>10532</v>
      </c>
      <c r="BW39" s="8">
        <v>4</v>
      </c>
      <c r="BX39" s="8">
        <v>1</v>
      </c>
      <c r="BY39" s="8">
        <v>1</v>
      </c>
      <c r="BZ39" s="8">
        <v>2</v>
      </c>
      <c r="CA39" s="8">
        <v>8</v>
      </c>
      <c r="CB39" s="8">
        <v>8</v>
      </c>
      <c r="CC39" s="8">
        <v>1</v>
      </c>
      <c r="CD39" s="8">
        <v>12</v>
      </c>
      <c r="CE39" s="8">
        <v>8</v>
      </c>
      <c r="CF39" s="8">
        <v>1</v>
      </c>
      <c r="CG39" s="8">
        <v>25</v>
      </c>
      <c r="CH39" s="8">
        <v>11</v>
      </c>
      <c r="CI39" s="8">
        <v>11</v>
      </c>
      <c r="CJ39" s="8">
        <v>3</v>
      </c>
      <c r="CK39" s="8">
        <v>7</v>
      </c>
      <c r="CL39" s="8">
        <v>4</v>
      </c>
      <c r="CM39" s="8">
        <v>13</v>
      </c>
      <c r="CN39" s="8">
        <v>10</v>
      </c>
      <c r="CO39" s="8">
        <v>4</v>
      </c>
      <c r="CP39" s="8">
        <v>7</v>
      </c>
      <c r="CQ39" s="8">
        <v>6</v>
      </c>
      <c r="CR39" s="8">
        <v>41</v>
      </c>
      <c r="CS39" s="8">
        <v>8</v>
      </c>
      <c r="CT39" s="8">
        <v>7</v>
      </c>
      <c r="CU39" s="8">
        <v>4</v>
      </c>
      <c r="CV39" s="8">
        <v>9</v>
      </c>
      <c r="CW39" s="8">
        <v>52</v>
      </c>
      <c r="CX39" s="8">
        <v>13</v>
      </c>
      <c r="CY39" s="8">
        <v>9</v>
      </c>
      <c r="CZ39" s="8">
        <v>30</v>
      </c>
      <c r="DA39" s="8">
        <v>0</v>
      </c>
      <c r="DB39" s="8">
        <v>1</v>
      </c>
      <c r="DC39" s="8">
        <v>2</v>
      </c>
      <c r="DD39" s="8">
        <v>2</v>
      </c>
      <c r="DE39" s="8">
        <v>135</v>
      </c>
      <c r="DF39" s="8">
        <v>41572</v>
      </c>
      <c r="DG39" s="8">
        <v>4</v>
      </c>
      <c r="DH39" s="8">
        <v>41</v>
      </c>
      <c r="DI39" s="8">
        <v>11</v>
      </c>
      <c r="DJ39" s="8">
        <v>2</v>
      </c>
      <c r="DK39" s="8">
        <v>7</v>
      </c>
      <c r="DL39" s="8">
        <v>21</v>
      </c>
      <c r="DM39" s="8">
        <v>2</v>
      </c>
      <c r="DN39" s="8">
        <v>4</v>
      </c>
      <c r="DO39" s="8">
        <v>13</v>
      </c>
      <c r="DP39" s="8">
        <v>17</v>
      </c>
      <c r="DQ39" s="8">
        <v>6</v>
      </c>
      <c r="DR39" s="8">
        <v>23</v>
      </c>
      <c r="DS39" s="8">
        <v>161</v>
      </c>
      <c r="DT39" s="8">
        <v>4</v>
      </c>
      <c r="DU39" s="8">
        <v>0</v>
      </c>
      <c r="DV39" s="8">
        <v>2</v>
      </c>
      <c r="DW39" s="8">
        <v>2</v>
      </c>
      <c r="DX39" s="8">
        <v>1</v>
      </c>
      <c r="DY39" s="8">
        <v>7</v>
      </c>
      <c r="DZ39" s="8">
        <v>15</v>
      </c>
      <c r="EA39" s="8">
        <v>16</v>
      </c>
      <c r="EB39" s="8">
        <v>36</v>
      </c>
      <c r="EC39" s="8">
        <v>17</v>
      </c>
      <c r="ED39" s="8">
        <v>14</v>
      </c>
      <c r="EE39" s="8">
        <v>4</v>
      </c>
      <c r="EF39" s="8">
        <v>19</v>
      </c>
      <c r="EG39" s="8">
        <v>2</v>
      </c>
    </row>
    <row r="40" spans="2:137" ht="12.75">
      <c r="B40" s="7" t="s">
        <v>32</v>
      </c>
      <c r="C40" s="8">
        <v>1</v>
      </c>
      <c r="D40" s="8">
        <v>0</v>
      </c>
      <c r="E40" s="8">
        <v>1</v>
      </c>
      <c r="F40" s="8">
        <v>2</v>
      </c>
      <c r="G40" s="8">
        <v>4</v>
      </c>
      <c r="H40" s="8">
        <v>0</v>
      </c>
      <c r="I40" s="8">
        <v>3</v>
      </c>
      <c r="J40" s="8">
        <v>1</v>
      </c>
      <c r="K40" s="8">
        <v>1</v>
      </c>
      <c r="L40" s="8">
        <v>3</v>
      </c>
      <c r="M40" s="8">
        <v>1</v>
      </c>
      <c r="N40" s="8">
        <v>4</v>
      </c>
      <c r="O40" s="8">
        <v>3</v>
      </c>
      <c r="P40" s="8">
        <v>0</v>
      </c>
      <c r="Q40" s="8">
        <v>1</v>
      </c>
      <c r="R40" s="8">
        <v>5</v>
      </c>
      <c r="S40" s="8">
        <v>1306</v>
      </c>
      <c r="T40" s="8">
        <v>98</v>
      </c>
      <c r="U40" s="8">
        <v>0</v>
      </c>
      <c r="V40" s="8">
        <v>2</v>
      </c>
      <c r="W40" s="8">
        <v>2</v>
      </c>
      <c r="X40" s="8">
        <v>0</v>
      </c>
      <c r="Y40" s="8">
        <v>3</v>
      </c>
      <c r="Z40" s="8">
        <v>11</v>
      </c>
      <c r="AA40" s="8">
        <v>0</v>
      </c>
      <c r="AB40" s="8">
        <v>1</v>
      </c>
      <c r="AC40" s="8">
        <v>0</v>
      </c>
      <c r="AD40" s="8">
        <v>0</v>
      </c>
      <c r="AE40" s="8">
        <v>0</v>
      </c>
      <c r="AF40" s="8">
        <v>2</v>
      </c>
      <c r="AG40" s="8">
        <v>18</v>
      </c>
      <c r="AH40" s="8">
        <v>0</v>
      </c>
      <c r="AI40" s="8">
        <v>1</v>
      </c>
      <c r="AJ40" s="8">
        <v>2</v>
      </c>
      <c r="AK40" s="8">
        <v>0</v>
      </c>
      <c r="AL40" s="8">
        <v>7</v>
      </c>
      <c r="AM40" s="8">
        <v>1</v>
      </c>
      <c r="AN40" s="8">
        <v>0</v>
      </c>
      <c r="AO40" s="8">
        <v>2</v>
      </c>
      <c r="AP40" s="8">
        <v>1</v>
      </c>
      <c r="AQ40" s="8">
        <v>4</v>
      </c>
      <c r="AR40" s="8">
        <v>0</v>
      </c>
      <c r="AS40" s="8">
        <v>0</v>
      </c>
      <c r="AT40" s="8">
        <v>3</v>
      </c>
      <c r="AU40" s="8">
        <v>2</v>
      </c>
      <c r="AV40" s="8">
        <v>0</v>
      </c>
      <c r="AW40" s="8">
        <v>0</v>
      </c>
      <c r="AX40" s="8">
        <v>2</v>
      </c>
      <c r="AY40" s="8">
        <v>1</v>
      </c>
      <c r="AZ40" s="8">
        <v>20</v>
      </c>
      <c r="BA40" s="8">
        <v>1</v>
      </c>
      <c r="BB40" s="8">
        <v>1</v>
      </c>
      <c r="BC40" s="8">
        <v>2</v>
      </c>
      <c r="BD40" s="8">
        <v>4</v>
      </c>
      <c r="BE40" s="8">
        <v>0</v>
      </c>
      <c r="BF40" s="8">
        <v>2</v>
      </c>
      <c r="BG40" s="8">
        <v>1</v>
      </c>
      <c r="BH40" s="8">
        <v>0</v>
      </c>
      <c r="BI40" s="8">
        <v>33</v>
      </c>
      <c r="BJ40" s="8">
        <v>0</v>
      </c>
      <c r="BK40" s="8">
        <v>0</v>
      </c>
      <c r="BL40" s="8">
        <v>1</v>
      </c>
      <c r="BM40" s="8">
        <v>2</v>
      </c>
      <c r="BN40" s="8">
        <v>0</v>
      </c>
      <c r="BO40" s="8">
        <v>1</v>
      </c>
      <c r="BP40" s="8">
        <v>0</v>
      </c>
      <c r="BQ40" s="8">
        <v>22</v>
      </c>
      <c r="BR40" s="8">
        <v>0</v>
      </c>
      <c r="BS40" s="8">
        <v>0</v>
      </c>
      <c r="BT40" s="8">
        <v>0</v>
      </c>
      <c r="BU40" s="8">
        <v>4</v>
      </c>
      <c r="BV40" s="8">
        <v>1505</v>
      </c>
      <c r="BW40" s="8">
        <v>2</v>
      </c>
      <c r="BX40" s="8">
        <v>1</v>
      </c>
      <c r="BY40" s="8">
        <v>0</v>
      </c>
      <c r="BZ40" s="8">
        <v>0</v>
      </c>
      <c r="CA40" s="8">
        <v>1</v>
      </c>
      <c r="CB40" s="8">
        <v>0</v>
      </c>
      <c r="CC40" s="8">
        <v>0</v>
      </c>
      <c r="CD40" s="8">
        <v>7</v>
      </c>
      <c r="CE40" s="8">
        <v>1</v>
      </c>
      <c r="CF40" s="8">
        <v>0</v>
      </c>
      <c r="CG40" s="8">
        <v>9</v>
      </c>
      <c r="CH40" s="8">
        <v>0</v>
      </c>
      <c r="CI40" s="8">
        <v>61</v>
      </c>
      <c r="CJ40" s="8">
        <v>0</v>
      </c>
      <c r="CK40" s="8">
        <v>0</v>
      </c>
      <c r="CL40" s="8">
        <v>0</v>
      </c>
      <c r="CM40" s="8">
        <v>0</v>
      </c>
      <c r="CN40" s="8">
        <v>2</v>
      </c>
      <c r="CO40" s="8">
        <v>1</v>
      </c>
      <c r="CP40" s="8">
        <v>2</v>
      </c>
      <c r="CQ40" s="8">
        <v>9</v>
      </c>
      <c r="CR40" s="8">
        <v>2</v>
      </c>
      <c r="CS40" s="8">
        <v>1</v>
      </c>
      <c r="CT40" s="8">
        <v>1</v>
      </c>
      <c r="CU40" s="8">
        <v>1</v>
      </c>
      <c r="CV40" s="8">
        <v>0</v>
      </c>
      <c r="CW40" s="8">
        <v>27</v>
      </c>
      <c r="CX40" s="8">
        <v>4</v>
      </c>
      <c r="CY40" s="8">
        <v>0</v>
      </c>
      <c r="CZ40" s="8">
        <v>0</v>
      </c>
      <c r="DA40" s="8">
        <v>0</v>
      </c>
      <c r="DB40" s="8">
        <v>0</v>
      </c>
      <c r="DC40" s="8">
        <v>0</v>
      </c>
      <c r="DD40" s="8">
        <v>1</v>
      </c>
      <c r="DE40" s="8">
        <v>10</v>
      </c>
      <c r="DF40" s="8">
        <v>5167</v>
      </c>
      <c r="DG40" s="8">
        <v>0</v>
      </c>
      <c r="DH40" s="8">
        <v>16</v>
      </c>
      <c r="DI40" s="8">
        <v>5</v>
      </c>
      <c r="DJ40" s="8">
        <v>13</v>
      </c>
      <c r="DK40" s="8">
        <v>1</v>
      </c>
      <c r="DL40" s="8">
        <v>3</v>
      </c>
      <c r="DM40" s="8">
        <v>0</v>
      </c>
      <c r="DN40" s="8">
        <v>2</v>
      </c>
      <c r="DO40" s="8">
        <v>7</v>
      </c>
      <c r="DP40" s="8">
        <v>1</v>
      </c>
      <c r="DQ40" s="8">
        <v>0</v>
      </c>
      <c r="DR40" s="8">
        <v>0</v>
      </c>
      <c r="DS40" s="8">
        <v>22</v>
      </c>
      <c r="DT40" s="8">
        <v>0</v>
      </c>
      <c r="DU40" s="8">
        <v>0</v>
      </c>
      <c r="DV40" s="8">
        <v>0</v>
      </c>
      <c r="DW40" s="8">
        <v>1</v>
      </c>
      <c r="DX40" s="8">
        <v>0</v>
      </c>
      <c r="DY40" s="8">
        <v>0</v>
      </c>
      <c r="DZ40" s="8">
        <v>0</v>
      </c>
      <c r="EA40" s="8">
        <v>1</v>
      </c>
      <c r="EB40" s="8">
        <v>1</v>
      </c>
      <c r="EC40" s="8">
        <v>1</v>
      </c>
      <c r="ED40" s="8">
        <v>1</v>
      </c>
      <c r="EE40" s="8">
        <v>3</v>
      </c>
      <c r="EF40" s="8">
        <v>5</v>
      </c>
      <c r="EG40" s="8">
        <v>0</v>
      </c>
    </row>
    <row r="41" spans="2:137" ht="12.75">
      <c r="B41" s="7" t="s">
        <v>33</v>
      </c>
      <c r="C41" s="8">
        <v>1</v>
      </c>
      <c r="D41" s="8">
        <v>0</v>
      </c>
      <c r="E41" s="8">
        <v>1</v>
      </c>
      <c r="F41" s="8">
        <v>1</v>
      </c>
      <c r="G41" s="8">
        <v>1</v>
      </c>
      <c r="H41" s="8">
        <v>0</v>
      </c>
      <c r="I41" s="8">
        <v>0</v>
      </c>
      <c r="J41" s="8">
        <v>1</v>
      </c>
      <c r="K41" s="8">
        <v>1</v>
      </c>
      <c r="L41" s="8">
        <v>0</v>
      </c>
      <c r="M41" s="8">
        <v>0</v>
      </c>
      <c r="N41" s="8">
        <v>2</v>
      </c>
      <c r="O41" s="8">
        <v>1</v>
      </c>
      <c r="P41" s="8">
        <v>0</v>
      </c>
      <c r="Q41" s="8">
        <v>0</v>
      </c>
      <c r="R41" s="8">
        <v>1</v>
      </c>
      <c r="S41" s="8">
        <v>453</v>
      </c>
      <c r="T41" s="8">
        <v>30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8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2</v>
      </c>
      <c r="AG41" s="8">
        <v>2</v>
      </c>
      <c r="AH41" s="8">
        <v>0</v>
      </c>
      <c r="AI41" s="8">
        <v>0</v>
      </c>
      <c r="AJ41" s="8">
        <v>1</v>
      </c>
      <c r="AK41" s="8">
        <v>0</v>
      </c>
      <c r="AL41" s="8">
        <v>2</v>
      </c>
      <c r="AM41" s="8">
        <v>0</v>
      </c>
      <c r="AN41" s="8">
        <v>0</v>
      </c>
      <c r="AO41" s="8">
        <v>1</v>
      </c>
      <c r="AP41" s="8">
        <v>0</v>
      </c>
      <c r="AQ41" s="8">
        <v>0</v>
      </c>
      <c r="AR41" s="8">
        <v>0</v>
      </c>
      <c r="AS41" s="8">
        <v>1</v>
      </c>
      <c r="AT41" s="8">
        <v>3</v>
      </c>
      <c r="AU41" s="8">
        <v>0</v>
      </c>
      <c r="AV41" s="8">
        <v>0</v>
      </c>
      <c r="AW41" s="8">
        <v>3</v>
      </c>
      <c r="AX41" s="8">
        <v>1</v>
      </c>
      <c r="AY41" s="8">
        <v>1</v>
      </c>
      <c r="AZ41" s="8">
        <v>6</v>
      </c>
      <c r="BA41" s="8">
        <v>0</v>
      </c>
      <c r="BB41" s="8">
        <v>1</v>
      </c>
      <c r="BC41" s="8">
        <v>0</v>
      </c>
      <c r="BD41" s="8">
        <v>2</v>
      </c>
      <c r="BE41" s="8">
        <v>0</v>
      </c>
      <c r="BF41" s="8">
        <v>0</v>
      </c>
      <c r="BG41" s="8">
        <v>0</v>
      </c>
      <c r="BH41" s="8">
        <v>0</v>
      </c>
      <c r="BI41" s="8">
        <v>1</v>
      </c>
      <c r="BJ41" s="8">
        <v>1</v>
      </c>
      <c r="BK41" s="8">
        <v>0</v>
      </c>
      <c r="BL41" s="8">
        <v>0</v>
      </c>
      <c r="BM41" s="8">
        <v>0</v>
      </c>
      <c r="BN41" s="8">
        <v>0</v>
      </c>
      <c r="BO41" s="8">
        <v>0</v>
      </c>
      <c r="BP41" s="8">
        <v>1</v>
      </c>
      <c r="BQ41" s="8">
        <v>8</v>
      </c>
      <c r="BR41" s="8">
        <v>2</v>
      </c>
      <c r="BS41" s="8">
        <v>0</v>
      </c>
      <c r="BT41" s="8">
        <v>0</v>
      </c>
      <c r="BU41" s="8">
        <v>1</v>
      </c>
      <c r="BV41" s="8">
        <v>636</v>
      </c>
      <c r="BW41" s="8">
        <v>0</v>
      </c>
      <c r="BX41" s="8">
        <v>0</v>
      </c>
      <c r="BY41" s="8">
        <v>1</v>
      </c>
      <c r="BZ41" s="8">
        <v>0</v>
      </c>
      <c r="CA41" s="8">
        <v>2</v>
      </c>
      <c r="CB41" s="8">
        <v>0</v>
      </c>
      <c r="CC41" s="8">
        <v>0</v>
      </c>
      <c r="CD41" s="8">
        <v>0</v>
      </c>
      <c r="CE41" s="8">
        <v>2</v>
      </c>
      <c r="CF41" s="8">
        <v>0</v>
      </c>
      <c r="CG41" s="8">
        <v>1</v>
      </c>
      <c r="CH41" s="8">
        <v>4</v>
      </c>
      <c r="CI41" s="8">
        <v>3</v>
      </c>
      <c r="CJ41" s="8">
        <v>0</v>
      </c>
      <c r="CK41" s="8">
        <v>1</v>
      </c>
      <c r="CL41" s="8">
        <v>0</v>
      </c>
      <c r="CM41" s="8">
        <v>0</v>
      </c>
      <c r="CN41" s="8">
        <v>0</v>
      </c>
      <c r="CO41" s="8">
        <v>0</v>
      </c>
      <c r="CP41" s="8">
        <v>1</v>
      </c>
      <c r="CQ41" s="8">
        <v>2</v>
      </c>
      <c r="CR41" s="8">
        <v>1</v>
      </c>
      <c r="CS41" s="8">
        <v>0</v>
      </c>
      <c r="CT41" s="8">
        <v>0</v>
      </c>
      <c r="CU41" s="8">
        <v>0</v>
      </c>
      <c r="CV41" s="8">
        <v>0</v>
      </c>
      <c r="CW41" s="8">
        <v>8</v>
      </c>
      <c r="CX41" s="8">
        <v>1</v>
      </c>
      <c r="CY41" s="8">
        <v>0</v>
      </c>
      <c r="CZ41" s="8">
        <v>0</v>
      </c>
      <c r="DA41" s="8">
        <v>1</v>
      </c>
      <c r="DB41" s="8">
        <v>0</v>
      </c>
      <c r="DC41" s="8">
        <v>0</v>
      </c>
      <c r="DD41" s="8">
        <v>1</v>
      </c>
      <c r="DE41" s="8">
        <v>6</v>
      </c>
      <c r="DF41" s="8">
        <v>1909</v>
      </c>
      <c r="DG41" s="8">
        <v>1</v>
      </c>
      <c r="DH41" s="8">
        <v>5</v>
      </c>
      <c r="DI41" s="8">
        <v>1</v>
      </c>
      <c r="DJ41" s="8">
        <v>2</v>
      </c>
      <c r="DK41" s="8">
        <v>0</v>
      </c>
      <c r="DL41" s="8">
        <v>1</v>
      </c>
      <c r="DM41" s="8">
        <v>0</v>
      </c>
      <c r="DN41" s="8">
        <v>1</v>
      </c>
      <c r="DO41" s="8">
        <v>3</v>
      </c>
      <c r="DP41" s="8">
        <v>0</v>
      </c>
      <c r="DQ41" s="8">
        <v>2</v>
      </c>
      <c r="DR41" s="8">
        <v>0</v>
      </c>
      <c r="DS41" s="8">
        <v>11</v>
      </c>
      <c r="DT41" s="8">
        <v>0</v>
      </c>
      <c r="DU41" s="8">
        <v>0</v>
      </c>
      <c r="DV41" s="8">
        <v>1</v>
      </c>
      <c r="DW41" s="8">
        <v>1</v>
      </c>
      <c r="DX41" s="8">
        <v>0</v>
      </c>
      <c r="DY41" s="8">
        <v>0</v>
      </c>
      <c r="DZ41" s="8">
        <v>0</v>
      </c>
      <c r="EA41" s="8">
        <v>0</v>
      </c>
      <c r="EB41" s="8">
        <v>2</v>
      </c>
      <c r="EC41" s="8">
        <v>1</v>
      </c>
      <c r="ED41" s="8">
        <v>0</v>
      </c>
      <c r="EE41" s="8">
        <v>1</v>
      </c>
      <c r="EF41" s="8">
        <v>1</v>
      </c>
      <c r="EG41" s="8">
        <v>1</v>
      </c>
    </row>
    <row r="42" spans="2:137" ht="12.75">
      <c r="B42" s="7" t="s">
        <v>34</v>
      </c>
      <c r="C42" s="8">
        <v>8</v>
      </c>
      <c r="D42" s="8">
        <v>2</v>
      </c>
      <c r="E42" s="8">
        <v>4</v>
      </c>
      <c r="F42" s="8">
        <v>1</v>
      </c>
      <c r="G42" s="8">
        <v>11</v>
      </c>
      <c r="H42" s="8">
        <v>2</v>
      </c>
      <c r="I42" s="8">
        <v>4</v>
      </c>
      <c r="J42" s="8">
        <v>0</v>
      </c>
      <c r="K42" s="8">
        <v>1</v>
      </c>
      <c r="L42" s="8">
        <v>0</v>
      </c>
      <c r="M42" s="8">
        <v>0</v>
      </c>
      <c r="N42" s="8">
        <v>13</v>
      </c>
      <c r="O42" s="8">
        <v>11</v>
      </c>
      <c r="P42" s="8">
        <v>4</v>
      </c>
      <c r="Q42" s="8">
        <v>2</v>
      </c>
      <c r="R42" s="8">
        <v>12</v>
      </c>
      <c r="S42" s="8">
        <v>9534</v>
      </c>
      <c r="T42" s="8">
        <v>1851</v>
      </c>
      <c r="U42" s="8">
        <v>1</v>
      </c>
      <c r="V42" s="8">
        <v>2</v>
      </c>
      <c r="W42" s="8">
        <v>4</v>
      </c>
      <c r="X42" s="8">
        <v>2</v>
      </c>
      <c r="Y42" s="8">
        <v>21</v>
      </c>
      <c r="Z42" s="8">
        <v>46</v>
      </c>
      <c r="AA42" s="8">
        <v>1</v>
      </c>
      <c r="AB42" s="8">
        <v>1</v>
      </c>
      <c r="AC42" s="8">
        <v>1</v>
      </c>
      <c r="AD42" s="8">
        <v>4</v>
      </c>
      <c r="AE42" s="8">
        <v>0</v>
      </c>
      <c r="AF42" s="8">
        <v>5</v>
      </c>
      <c r="AG42" s="8">
        <v>65</v>
      </c>
      <c r="AH42" s="8">
        <v>2</v>
      </c>
      <c r="AI42" s="8">
        <v>0</v>
      </c>
      <c r="AJ42" s="8">
        <v>3</v>
      </c>
      <c r="AK42" s="8">
        <v>1</v>
      </c>
      <c r="AL42" s="8">
        <v>23</v>
      </c>
      <c r="AM42" s="8">
        <v>1</v>
      </c>
      <c r="AN42" s="8">
        <v>1</v>
      </c>
      <c r="AO42" s="8">
        <v>15</v>
      </c>
      <c r="AP42" s="8">
        <v>1</v>
      </c>
      <c r="AQ42" s="8">
        <v>30</v>
      </c>
      <c r="AR42" s="8">
        <v>3</v>
      </c>
      <c r="AS42" s="8">
        <v>10</v>
      </c>
      <c r="AT42" s="8">
        <v>9</v>
      </c>
      <c r="AU42" s="8">
        <v>6</v>
      </c>
      <c r="AV42" s="8">
        <v>0</v>
      </c>
      <c r="AW42" s="8">
        <v>3</v>
      </c>
      <c r="AX42" s="8">
        <v>12</v>
      </c>
      <c r="AY42" s="8">
        <v>1</v>
      </c>
      <c r="AZ42" s="8">
        <v>269</v>
      </c>
      <c r="BA42" s="8">
        <v>2</v>
      </c>
      <c r="BB42" s="8">
        <v>0</v>
      </c>
      <c r="BC42" s="8">
        <v>4</v>
      </c>
      <c r="BD42" s="8">
        <v>5</v>
      </c>
      <c r="BE42" s="8">
        <v>0</v>
      </c>
      <c r="BF42" s="8">
        <v>2</v>
      </c>
      <c r="BG42" s="8">
        <v>0</v>
      </c>
      <c r="BH42" s="8">
        <v>0</v>
      </c>
      <c r="BI42" s="8">
        <v>0</v>
      </c>
      <c r="BJ42" s="8">
        <v>3</v>
      </c>
      <c r="BK42" s="8">
        <v>2</v>
      </c>
      <c r="BL42" s="8">
        <v>1</v>
      </c>
      <c r="BM42" s="8">
        <v>6</v>
      </c>
      <c r="BN42" s="8">
        <v>3</v>
      </c>
      <c r="BO42" s="8">
        <v>2</v>
      </c>
      <c r="BP42" s="8">
        <v>2</v>
      </c>
      <c r="BQ42" s="8">
        <v>79</v>
      </c>
      <c r="BR42" s="8">
        <v>2</v>
      </c>
      <c r="BS42" s="8">
        <v>0</v>
      </c>
      <c r="BT42" s="8">
        <v>2</v>
      </c>
      <c r="BU42" s="8">
        <v>5</v>
      </c>
      <c r="BV42" s="8">
        <v>6610</v>
      </c>
      <c r="BW42" s="8">
        <v>4</v>
      </c>
      <c r="BX42" s="8">
        <v>1</v>
      </c>
      <c r="BY42" s="8">
        <v>2</v>
      </c>
      <c r="BZ42" s="8">
        <v>2</v>
      </c>
      <c r="CA42" s="8">
        <v>4</v>
      </c>
      <c r="CB42" s="8">
        <v>2</v>
      </c>
      <c r="CC42" s="8">
        <v>0</v>
      </c>
      <c r="CD42" s="8">
        <v>7</v>
      </c>
      <c r="CE42" s="8">
        <v>1</v>
      </c>
      <c r="CF42" s="8">
        <v>1</v>
      </c>
      <c r="CG42" s="8">
        <v>3</v>
      </c>
      <c r="CH42" s="8">
        <v>5</v>
      </c>
      <c r="CI42" s="8">
        <v>4</v>
      </c>
      <c r="CJ42" s="8">
        <v>0</v>
      </c>
      <c r="CK42" s="8">
        <v>2</v>
      </c>
      <c r="CL42" s="8">
        <v>2</v>
      </c>
      <c r="CM42" s="8">
        <v>0</v>
      </c>
      <c r="CN42" s="8">
        <v>7</v>
      </c>
      <c r="CO42" s="8">
        <v>2</v>
      </c>
      <c r="CP42" s="8">
        <v>9</v>
      </c>
      <c r="CQ42" s="8">
        <v>27</v>
      </c>
      <c r="CR42" s="8">
        <v>7</v>
      </c>
      <c r="CS42" s="8">
        <v>3</v>
      </c>
      <c r="CT42" s="8">
        <v>4</v>
      </c>
      <c r="CU42" s="8">
        <v>1</v>
      </c>
      <c r="CV42" s="8">
        <v>5</v>
      </c>
      <c r="CW42" s="8">
        <v>46</v>
      </c>
      <c r="CX42" s="8">
        <v>27</v>
      </c>
      <c r="CY42" s="8">
        <v>9</v>
      </c>
      <c r="CZ42" s="8">
        <v>3</v>
      </c>
      <c r="DA42" s="8">
        <v>0</v>
      </c>
      <c r="DB42" s="8">
        <v>7</v>
      </c>
      <c r="DC42" s="8">
        <v>0</v>
      </c>
      <c r="DD42" s="8">
        <v>0</v>
      </c>
      <c r="DE42" s="8">
        <v>61</v>
      </c>
      <c r="DF42" s="8">
        <v>22607</v>
      </c>
      <c r="DG42" s="8">
        <v>3</v>
      </c>
      <c r="DH42" s="8">
        <v>37</v>
      </c>
      <c r="DI42" s="8">
        <v>2</v>
      </c>
      <c r="DJ42" s="8">
        <v>0</v>
      </c>
      <c r="DK42" s="8">
        <v>5</v>
      </c>
      <c r="DL42" s="8">
        <v>9</v>
      </c>
      <c r="DM42" s="8">
        <v>1</v>
      </c>
      <c r="DN42" s="8">
        <v>3</v>
      </c>
      <c r="DO42" s="8">
        <v>7</v>
      </c>
      <c r="DP42" s="8">
        <v>3</v>
      </c>
      <c r="DQ42" s="8">
        <v>2</v>
      </c>
      <c r="DR42" s="8">
        <v>4</v>
      </c>
      <c r="DS42" s="8">
        <v>101</v>
      </c>
      <c r="DT42" s="8">
        <v>6</v>
      </c>
      <c r="DU42" s="8">
        <v>1</v>
      </c>
      <c r="DV42" s="8">
        <v>2</v>
      </c>
      <c r="DW42" s="8">
        <v>0</v>
      </c>
      <c r="DX42" s="8">
        <v>2</v>
      </c>
      <c r="DY42" s="8">
        <v>4</v>
      </c>
      <c r="DZ42" s="8">
        <v>12</v>
      </c>
      <c r="EA42" s="8">
        <v>11</v>
      </c>
      <c r="EB42" s="8">
        <v>22</v>
      </c>
      <c r="EC42" s="8">
        <v>6</v>
      </c>
      <c r="ED42" s="8">
        <v>99</v>
      </c>
      <c r="EE42" s="8">
        <v>5</v>
      </c>
      <c r="EF42" s="8">
        <v>5</v>
      </c>
      <c r="EG42" s="8">
        <v>0</v>
      </c>
    </row>
    <row r="43" spans="2:137" ht="12.75">
      <c r="B43" s="7" t="s">
        <v>35</v>
      </c>
      <c r="C43" s="8">
        <v>17</v>
      </c>
      <c r="D43" s="8">
        <v>22</v>
      </c>
      <c r="E43" s="8">
        <v>3</v>
      </c>
      <c r="F43" s="8">
        <v>1</v>
      </c>
      <c r="G43" s="8">
        <v>8</v>
      </c>
      <c r="H43" s="8">
        <v>1</v>
      </c>
      <c r="I43" s="8">
        <v>20</v>
      </c>
      <c r="J43" s="8">
        <v>7</v>
      </c>
      <c r="K43" s="8">
        <v>2</v>
      </c>
      <c r="L43" s="8">
        <v>2</v>
      </c>
      <c r="M43" s="8">
        <v>2</v>
      </c>
      <c r="N43" s="8">
        <v>47</v>
      </c>
      <c r="O43" s="8">
        <v>27</v>
      </c>
      <c r="P43" s="8">
        <v>5</v>
      </c>
      <c r="Q43" s="8">
        <v>2</v>
      </c>
      <c r="R43" s="8">
        <v>25</v>
      </c>
      <c r="S43" s="8">
        <v>19706</v>
      </c>
      <c r="T43" s="8">
        <v>3081</v>
      </c>
      <c r="U43" s="8">
        <v>0</v>
      </c>
      <c r="V43" s="8">
        <v>42</v>
      </c>
      <c r="W43" s="8">
        <v>4</v>
      </c>
      <c r="X43" s="8">
        <v>1</v>
      </c>
      <c r="Y43" s="8">
        <v>57</v>
      </c>
      <c r="Z43" s="8">
        <v>129</v>
      </c>
      <c r="AA43" s="8">
        <v>2</v>
      </c>
      <c r="AB43" s="8">
        <v>3</v>
      </c>
      <c r="AC43" s="8">
        <v>2</v>
      </c>
      <c r="AD43" s="8">
        <v>6</v>
      </c>
      <c r="AE43" s="8">
        <v>6</v>
      </c>
      <c r="AF43" s="8">
        <v>11</v>
      </c>
      <c r="AG43" s="8">
        <v>125</v>
      </c>
      <c r="AH43" s="8">
        <v>2</v>
      </c>
      <c r="AI43" s="8">
        <v>2</v>
      </c>
      <c r="AJ43" s="8">
        <v>7</v>
      </c>
      <c r="AK43" s="8">
        <v>4</v>
      </c>
      <c r="AL43" s="8">
        <v>43</v>
      </c>
      <c r="AM43" s="8">
        <v>1</v>
      </c>
      <c r="AN43" s="8">
        <v>1</v>
      </c>
      <c r="AO43" s="8">
        <v>20</v>
      </c>
      <c r="AP43" s="8">
        <v>10</v>
      </c>
      <c r="AQ43" s="8">
        <v>99</v>
      </c>
      <c r="AR43" s="8">
        <v>14</v>
      </c>
      <c r="AS43" s="8">
        <v>7</v>
      </c>
      <c r="AT43" s="8">
        <v>17</v>
      </c>
      <c r="AU43" s="8">
        <v>6</v>
      </c>
      <c r="AV43" s="8">
        <v>5</v>
      </c>
      <c r="AW43" s="8">
        <v>5</v>
      </c>
      <c r="AX43" s="8">
        <v>18</v>
      </c>
      <c r="AY43" s="8">
        <v>5</v>
      </c>
      <c r="AZ43" s="8">
        <v>525</v>
      </c>
      <c r="BA43" s="8">
        <v>2</v>
      </c>
      <c r="BB43" s="8">
        <v>5</v>
      </c>
      <c r="BC43" s="8">
        <v>20</v>
      </c>
      <c r="BD43" s="8">
        <v>10</v>
      </c>
      <c r="BE43" s="8">
        <v>2</v>
      </c>
      <c r="BF43" s="8">
        <v>1</v>
      </c>
      <c r="BG43" s="8">
        <v>0</v>
      </c>
      <c r="BH43" s="8">
        <v>2</v>
      </c>
      <c r="BI43" s="8">
        <v>50</v>
      </c>
      <c r="BJ43" s="8">
        <v>5</v>
      </c>
      <c r="BK43" s="8">
        <v>1</v>
      </c>
      <c r="BL43" s="8">
        <v>2</v>
      </c>
      <c r="BM43" s="8">
        <v>5</v>
      </c>
      <c r="BN43" s="8">
        <v>13</v>
      </c>
      <c r="BO43" s="8">
        <v>4</v>
      </c>
      <c r="BP43" s="8">
        <v>2</v>
      </c>
      <c r="BQ43" s="8">
        <v>100</v>
      </c>
      <c r="BR43" s="8">
        <v>8</v>
      </c>
      <c r="BS43" s="8">
        <v>2</v>
      </c>
      <c r="BT43" s="8">
        <v>5</v>
      </c>
      <c r="BU43" s="8">
        <v>15</v>
      </c>
      <c r="BV43" s="8">
        <v>18825</v>
      </c>
      <c r="BW43" s="8">
        <v>1</v>
      </c>
      <c r="BX43" s="8">
        <v>2</v>
      </c>
      <c r="BY43" s="8">
        <v>1</v>
      </c>
      <c r="BZ43" s="8">
        <v>2</v>
      </c>
      <c r="CA43" s="8">
        <v>16</v>
      </c>
      <c r="CB43" s="8">
        <v>2</v>
      </c>
      <c r="CC43" s="8">
        <v>0</v>
      </c>
      <c r="CD43" s="8">
        <v>6</v>
      </c>
      <c r="CE43" s="8">
        <v>9</v>
      </c>
      <c r="CF43" s="8">
        <v>1</v>
      </c>
      <c r="CG43" s="8">
        <v>2</v>
      </c>
      <c r="CH43" s="8">
        <v>24</v>
      </c>
      <c r="CI43" s="8">
        <v>55</v>
      </c>
      <c r="CJ43" s="8">
        <v>0</v>
      </c>
      <c r="CK43" s="8">
        <v>5</v>
      </c>
      <c r="CL43" s="8">
        <v>1</v>
      </c>
      <c r="CM43" s="8">
        <v>0</v>
      </c>
      <c r="CN43" s="8">
        <v>3</v>
      </c>
      <c r="CO43" s="8">
        <v>3</v>
      </c>
      <c r="CP43" s="8">
        <v>9</v>
      </c>
      <c r="CQ43" s="8">
        <v>20</v>
      </c>
      <c r="CR43" s="8">
        <v>34</v>
      </c>
      <c r="CS43" s="8">
        <v>2</v>
      </c>
      <c r="CT43" s="8">
        <v>7</v>
      </c>
      <c r="CU43" s="8">
        <v>4</v>
      </c>
      <c r="CV43" s="8">
        <v>6</v>
      </c>
      <c r="CW43" s="8">
        <v>69</v>
      </c>
      <c r="CX43" s="8">
        <v>28</v>
      </c>
      <c r="CY43" s="8">
        <v>5</v>
      </c>
      <c r="CZ43" s="8">
        <v>19</v>
      </c>
      <c r="DA43" s="8">
        <v>8</v>
      </c>
      <c r="DB43" s="8">
        <v>2</v>
      </c>
      <c r="DC43" s="8">
        <v>3</v>
      </c>
      <c r="DD43" s="8">
        <v>5</v>
      </c>
      <c r="DE43" s="8">
        <v>91</v>
      </c>
      <c r="DF43" s="8">
        <v>74764</v>
      </c>
      <c r="DG43" s="8">
        <v>16</v>
      </c>
      <c r="DH43" s="8">
        <v>90</v>
      </c>
      <c r="DI43" s="8">
        <v>10</v>
      </c>
      <c r="DJ43" s="8">
        <v>34</v>
      </c>
      <c r="DK43" s="8">
        <v>7</v>
      </c>
      <c r="DL43" s="8">
        <v>43</v>
      </c>
      <c r="DM43" s="8">
        <v>1</v>
      </c>
      <c r="DN43" s="8">
        <v>3</v>
      </c>
      <c r="DO43" s="8">
        <v>14</v>
      </c>
      <c r="DP43" s="8">
        <v>5</v>
      </c>
      <c r="DQ43" s="8">
        <v>7</v>
      </c>
      <c r="DR43" s="8">
        <v>1</v>
      </c>
      <c r="DS43" s="8">
        <v>287</v>
      </c>
      <c r="DT43" s="8">
        <v>3</v>
      </c>
      <c r="DU43" s="8">
        <v>1</v>
      </c>
      <c r="DV43" s="8">
        <v>3</v>
      </c>
      <c r="DW43" s="8">
        <v>4</v>
      </c>
      <c r="DX43" s="8">
        <v>6</v>
      </c>
      <c r="DY43" s="8">
        <v>7</v>
      </c>
      <c r="DZ43" s="8">
        <v>10</v>
      </c>
      <c r="EA43" s="8">
        <v>8</v>
      </c>
      <c r="EB43" s="8">
        <v>17</v>
      </c>
      <c r="EC43" s="8">
        <v>4</v>
      </c>
      <c r="ED43" s="8">
        <v>28</v>
      </c>
      <c r="EE43" s="8">
        <v>4</v>
      </c>
      <c r="EF43" s="8">
        <v>19</v>
      </c>
      <c r="EG43" s="8">
        <v>2</v>
      </c>
    </row>
    <row r="44" spans="2:137" ht="12.75">
      <c r="B44" s="7" t="s">
        <v>36</v>
      </c>
      <c r="C44" s="8">
        <v>1</v>
      </c>
      <c r="D44" s="8">
        <v>3</v>
      </c>
      <c r="E44" s="8">
        <v>4</v>
      </c>
      <c r="F44" s="8">
        <v>0</v>
      </c>
      <c r="G44" s="8">
        <v>2</v>
      </c>
      <c r="H44" s="8">
        <v>2</v>
      </c>
      <c r="I44" s="8">
        <v>1</v>
      </c>
      <c r="J44" s="8">
        <v>2</v>
      </c>
      <c r="K44" s="8">
        <v>1</v>
      </c>
      <c r="L44" s="8">
        <v>0</v>
      </c>
      <c r="M44" s="8">
        <v>1</v>
      </c>
      <c r="N44" s="8">
        <v>1</v>
      </c>
      <c r="O44" s="8">
        <v>4</v>
      </c>
      <c r="P44" s="8">
        <v>0</v>
      </c>
      <c r="Q44" s="8">
        <v>0</v>
      </c>
      <c r="R44" s="8">
        <v>3</v>
      </c>
      <c r="S44" s="8">
        <v>1709</v>
      </c>
      <c r="T44" s="8">
        <v>222</v>
      </c>
      <c r="U44" s="8">
        <v>2</v>
      </c>
      <c r="V44" s="8">
        <v>2</v>
      </c>
      <c r="W44" s="8">
        <v>3</v>
      </c>
      <c r="X44" s="8">
        <v>0</v>
      </c>
      <c r="Y44" s="8">
        <v>2</v>
      </c>
      <c r="Z44" s="8">
        <v>13</v>
      </c>
      <c r="AA44" s="8">
        <v>0</v>
      </c>
      <c r="AB44" s="8">
        <v>0</v>
      </c>
      <c r="AC44" s="8">
        <v>1</v>
      </c>
      <c r="AD44" s="8">
        <v>0</v>
      </c>
      <c r="AE44" s="8">
        <v>0</v>
      </c>
      <c r="AF44" s="8">
        <v>1</v>
      </c>
      <c r="AG44" s="8">
        <v>4</v>
      </c>
      <c r="AH44" s="8">
        <v>0</v>
      </c>
      <c r="AI44" s="8">
        <v>0</v>
      </c>
      <c r="AJ44" s="8">
        <v>2</v>
      </c>
      <c r="AK44" s="8">
        <v>1</v>
      </c>
      <c r="AL44" s="8">
        <v>8</v>
      </c>
      <c r="AM44" s="8">
        <v>0</v>
      </c>
      <c r="AN44" s="8">
        <v>1</v>
      </c>
      <c r="AO44" s="8">
        <v>2</v>
      </c>
      <c r="AP44" s="8">
        <v>1</v>
      </c>
      <c r="AQ44" s="8">
        <v>7</v>
      </c>
      <c r="AR44" s="8">
        <v>1</v>
      </c>
      <c r="AS44" s="8">
        <v>0</v>
      </c>
      <c r="AT44" s="8">
        <v>2</v>
      </c>
      <c r="AU44" s="8">
        <v>0</v>
      </c>
      <c r="AV44" s="8">
        <v>1</v>
      </c>
      <c r="AW44" s="8">
        <v>0</v>
      </c>
      <c r="AX44" s="8">
        <v>1</v>
      </c>
      <c r="AY44" s="8">
        <v>0</v>
      </c>
      <c r="AZ44" s="8">
        <v>47</v>
      </c>
      <c r="BA44" s="8">
        <v>0</v>
      </c>
      <c r="BB44" s="8">
        <v>0</v>
      </c>
      <c r="BC44" s="8">
        <v>2</v>
      </c>
      <c r="BD44" s="8">
        <v>4</v>
      </c>
      <c r="BE44" s="8">
        <v>0</v>
      </c>
      <c r="BF44" s="8">
        <v>0</v>
      </c>
      <c r="BG44" s="8">
        <v>0</v>
      </c>
      <c r="BH44" s="8">
        <v>0</v>
      </c>
      <c r="BI44" s="8">
        <v>3</v>
      </c>
      <c r="BJ44" s="8">
        <v>3</v>
      </c>
      <c r="BK44" s="8">
        <v>0</v>
      </c>
      <c r="BL44" s="8">
        <v>0</v>
      </c>
      <c r="BM44" s="8">
        <v>1</v>
      </c>
      <c r="BN44" s="8">
        <v>2</v>
      </c>
      <c r="BO44" s="8">
        <v>1</v>
      </c>
      <c r="BP44" s="8">
        <v>2</v>
      </c>
      <c r="BQ44" s="8">
        <v>30</v>
      </c>
      <c r="BR44" s="8">
        <v>0</v>
      </c>
      <c r="BS44" s="8">
        <v>1</v>
      </c>
      <c r="BT44" s="8">
        <v>0</v>
      </c>
      <c r="BU44" s="8">
        <v>1</v>
      </c>
      <c r="BV44" s="8">
        <v>1591</v>
      </c>
      <c r="BW44" s="8">
        <v>1</v>
      </c>
      <c r="BX44" s="8">
        <v>0</v>
      </c>
      <c r="BY44" s="8">
        <v>0</v>
      </c>
      <c r="BZ44" s="8">
        <v>0</v>
      </c>
      <c r="CA44" s="8">
        <v>1</v>
      </c>
      <c r="CB44" s="8">
        <v>0</v>
      </c>
      <c r="CC44" s="8">
        <v>0</v>
      </c>
      <c r="CD44" s="8">
        <v>0</v>
      </c>
      <c r="CE44" s="8">
        <v>0</v>
      </c>
      <c r="CF44" s="8">
        <v>0</v>
      </c>
      <c r="CG44" s="8">
        <v>3</v>
      </c>
      <c r="CH44" s="8">
        <v>2</v>
      </c>
      <c r="CI44" s="8">
        <v>1</v>
      </c>
      <c r="CJ44" s="8">
        <v>0</v>
      </c>
      <c r="CK44" s="8">
        <v>0</v>
      </c>
      <c r="CL44" s="8">
        <v>1</v>
      </c>
      <c r="CM44" s="8">
        <v>0</v>
      </c>
      <c r="CN44" s="8">
        <v>1</v>
      </c>
      <c r="CO44" s="8">
        <v>0</v>
      </c>
      <c r="CP44" s="8">
        <v>0</v>
      </c>
      <c r="CQ44" s="8">
        <v>12</v>
      </c>
      <c r="CR44" s="8">
        <v>6</v>
      </c>
      <c r="CS44" s="8">
        <v>2</v>
      </c>
      <c r="CT44" s="8">
        <v>5</v>
      </c>
      <c r="CU44" s="8">
        <v>3</v>
      </c>
      <c r="CV44" s="8">
        <v>3</v>
      </c>
      <c r="CW44" s="8">
        <v>9</v>
      </c>
      <c r="CX44" s="8">
        <v>3</v>
      </c>
      <c r="CY44" s="8">
        <v>1</v>
      </c>
      <c r="CZ44" s="8">
        <v>1</v>
      </c>
      <c r="DA44" s="8">
        <v>1</v>
      </c>
      <c r="DB44" s="8">
        <v>0</v>
      </c>
      <c r="DC44" s="8">
        <v>0</v>
      </c>
      <c r="DD44" s="8">
        <v>0</v>
      </c>
      <c r="DE44" s="8">
        <v>11</v>
      </c>
      <c r="DF44" s="8">
        <v>4636</v>
      </c>
      <c r="DG44" s="8">
        <v>4</v>
      </c>
      <c r="DH44" s="8">
        <v>13</v>
      </c>
      <c r="DI44" s="8">
        <v>0</v>
      </c>
      <c r="DJ44" s="8">
        <v>2</v>
      </c>
      <c r="DK44" s="8">
        <v>2</v>
      </c>
      <c r="DL44" s="8">
        <v>2</v>
      </c>
      <c r="DM44" s="8">
        <v>0</v>
      </c>
      <c r="DN44" s="8">
        <v>0</v>
      </c>
      <c r="DO44" s="8">
        <v>1</v>
      </c>
      <c r="DP44" s="8">
        <v>1</v>
      </c>
      <c r="DQ44" s="8">
        <v>0</v>
      </c>
      <c r="DR44" s="8">
        <v>0</v>
      </c>
      <c r="DS44" s="8">
        <v>21</v>
      </c>
      <c r="DT44" s="8">
        <v>3</v>
      </c>
      <c r="DU44" s="8">
        <v>1</v>
      </c>
      <c r="DV44" s="8">
        <v>0</v>
      </c>
      <c r="DW44" s="8">
        <v>0</v>
      </c>
      <c r="DX44" s="8">
        <v>0</v>
      </c>
      <c r="DY44" s="8">
        <v>1</v>
      </c>
      <c r="DZ44" s="8">
        <v>4</v>
      </c>
      <c r="EA44" s="8">
        <v>3</v>
      </c>
      <c r="EB44" s="8">
        <v>5</v>
      </c>
      <c r="EC44" s="8">
        <v>3</v>
      </c>
      <c r="ED44" s="8">
        <v>5</v>
      </c>
      <c r="EE44" s="8">
        <v>2</v>
      </c>
      <c r="EF44" s="8">
        <v>3</v>
      </c>
      <c r="EG44" s="8">
        <v>0</v>
      </c>
    </row>
    <row r="45" spans="2:137" ht="12.75">
      <c r="B45" s="7" t="s">
        <v>28</v>
      </c>
      <c r="C45" s="8">
        <v>1</v>
      </c>
      <c r="D45" s="8">
        <v>0</v>
      </c>
      <c r="E45" s="8">
        <v>2</v>
      </c>
      <c r="F45" s="8">
        <v>3</v>
      </c>
      <c r="G45" s="8">
        <v>1</v>
      </c>
      <c r="H45" s="8">
        <v>0</v>
      </c>
      <c r="I45" s="8">
        <v>5</v>
      </c>
      <c r="J45" s="8">
        <v>0</v>
      </c>
      <c r="K45" s="8">
        <v>0</v>
      </c>
      <c r="L45" s="8">
        <v>2</v>
      </c>
      <c r="M45" s="8">
        <v>0</v>
      </c>
      <c r="N45" s="8">
        <v>9</v>
      </c>
      <c r="O45" s="8">
        <v>4</v>
      </c>
      <c r="P45" s="8">
        <v>0</v>
      </c>
      <c r="Q45" s="8">
        <v>0</v>
      </c>
      <c r="R45" s="8">
        <v>12</v>
      </c>
      <c r="S45" s="8">
        <v>1893</v>
      </c>
      <c r="T45" s="8">
        <v>327</v>
      </c>
      <c r="U45" s="8">
        <v>0</v>
      </c>
      <c r="V45" s="8">
        <v>1</v>
      </c>
      <c r="W45" s="8">
        <v>1</v>
      </c>
      <c r="X45" s="8">
        <v>1</v>
      </c>
      <c r="Y45" s="8">
        <v>10</v>
      </c>
      <c r="Z45" s="8">
        <v>11</v>
      </c>
      <c r="AA45" s="8">
        <v>0</v>
      </c>
      <c r="AB45" s="8">
        <v>0</v>
      </c>
      <c r="AC45" s="8">
        <v>1</v>
      </c>
      <c r="AD45" s="8">
        <v>0</v>
      </c>
      <c r="AE45" s="8">
        <v>0</v>
      </c>
      <c r="AF45" s="8">
        <v>3</v>
      </c>
      <c r="AG45" s="8">
        <v>16</v>
      </c>
      <c r="AH45" s="8">
        <v>1</v>
      </c>
      <c r="AI45" s="8">
        <v>1</v>
      </c>
      <c r="AJ45" s="8">
        <v>3</v>
      </c>
      <c r="AK45" s="8">
        <v>0</v>
      </c>
      <c r="AL45" s="8">
        <v>8</v>
      </c>
      <c r="AM45" s="8">
        <v>0</v>
      </c>
      <c r="AN45" s="8">
        <v>0</v>
      </c>
      <c r="AO45" s="8">
        <v>4</v>
      </c>
      <c r="AP45" s="8">
        <v>1</v>
      </c>
      <c r="AQ45" s="8">
        <v>10</v>
      </c>
      <c r="AR45" s="8">
        <v>0</v>
      </c>
      <c r="AS45" s="8">
        <v>3</v>
      </c>
      <c r="AT45" s="8">
        <v>1</v>
      </c>
      <c r="AU45" s="8">
        <v>3</v>
      </c>
      <c r="AV45" s="8">
        <v>0</v>
      </c>
      <c r="AW45" s="8">
        <v>1</v>
      </c>
      <c r="AX45" s="8">
        <v>3</v>
      </c>
      <c r="AY45" s="8">
        <v>1</v>
      </c>
      <c r="AZ45" s="8">
        <v>37</v>
      </c>
      <c r="BA45" s="8">
        <v>1</v>
      </c>
      <c r="BB45" s="8">
        <v>0</v>
      </c>
      <c r="BC45" s="8">
        <v>3</v>
      </c>
      <c r="BD45" s="8">
        <v>0</v>
      </c>
      <c r="BE45" s="8">
        <v>0</v>
      </c>
      <c r="BF45" s="8">
        <v>0</v>
      </c>
      <c r="BG45" s="8">
        <v>0</v>
      </c>
      <c r="BH45" s="8">
        <v>0</v>
      </c>
      <c r="BI45" s="8">
        <v>0</v>
      </c>
      <c r="BJ45" s="8">
        <v>0</v>
      </c>
      <c r="BK45" s="8">
        <v>0</v>
      </c>
      <c r="BL45" s="8">
        <v>0</v>
      </c>
      <c r="BM45" s="8">
        <v>0</v>
      </c>
      <c r="BN45" s="8">
        <v>0</v>
      </c>
      <c r="BO45" s="8">
        <v>0</v>
      </c>
      <c r="BP45" s="8">
        <v>0</v>
      </c>
      <c r="BQ45" s="8">
        <v>10</v>
      </c>
      <c r="BR45" s="8">
        <v>1</v>
      </c>
      <c r="BS45" s="8">
        <v>0</v>
      </c>
      <c r="BT45" s="8">
        <v>0</v>
      </c>
      <c r="BU45" s="8">
        <v>7</v>
      </c>
      <c r="BV45" s="8">
        <v>1912</v>
      </c>
      <c r="BW45" s="8">
        <v>1</v>
      </c>
      <c r="BX45" s="8">
        <v>0</v>
      </c>
      <c r="BY45" s="8">
        <v>0</v>
      </c>
      <c r="BZ45" s="8">
        <v>1</v>
      </c>
      <c r="CA45" s="8">
        <v>0</v>
      </c>
      <c r="CB45" s="8">
        <v>0</v>
      </c>
      <c r="CC45" s="8">
        <v>0</v>
      </c>
      <c r="CD45" s="8">
        <v>1</v>
      </c>
      <c r="CE45" s="8">
        <v>0</v>
      </c>
      <c r="CF45" s="8">
        <v>0</v>
      </c>
      <c r="CG45" s="8">
        <v>1</v>
      </c>
      <c r="CH45" s="8">
        <v>5</v>
      </c>
      <c r="CI45" s="8">
        <v>1</v>
      </c>
      <c r="CJ45" s="8">
        <v>0</v>
      </c>
      <c r="CK45" s="8">
        <v>2</v>
      </c>
      <c r="CL45" s="8">
        <v>0</v>
      </c>
      <c r="CM45" s="8">
        <v>0</v>
      </c>
      <c r="CN45" s="8">
        <v>1</v>
      </c>
      <c r="CO45" s="8">
        <v>3</v>
      </c>
      <c r="CP45" s="8">
        <v>2</v>
      </c>
      <c r="CQ45" s="8">
        <v>0</v>
      </c>
      <c r="CR45" s="8">
        <v>0</v>
      </c>
      <c r="CS45" s="8">
        <v>0</v>
      </c>
      <c r="CT45" s="8">
        <v>1</v>
      </c>
      <c r="CU45" s="8">
        <v>0</v>
      </c>
      <c r="CV45" s="8">
        <v>1</v>
      </c>
      <c r="CW45" s="8">
        <v>3</v>
      </c>
      <c r="CX45" s="8">
        <v>2</v>
      </c>
      <c r="CY45" s="8">
        <v>2</v>
      </c>
      <c r="CZ45" s="8">
        <v>3</v>
      </c>
      <c r="DA45" s="8">
        <v>2</v>
      </c>
      <c r="DB45" s="8">
        <v>0</v>
      </c>
      <c r="DC45" s="8">
        <v>2</v>
      </c>
      <c r="DD45" s="8">
        <v>4</v>
      </c>
      <c r="DE45" s="8">
        <v>15</v>
      </c>
      <c r="DF45" s="8">
        <v>7504</v>
      </c>
      <c r="DG45" s="8">
        <v>2</v>
      </c>
      <c r="DH45" s="8">
        <v>5</v>
      </c>
      <c r="DI45" s="8">
        <v>0</v>
      </c>
      <c r="DJ45" s="8">
        <v>0</v>
      </c>
      <c r="DK45" s="8">
        <v>3</v>
      </c>
      <c r="DL45" s="8">
        <v>12</v>
      </c>
      <c r="DM45" s="8">
        <v>0</v>
      </c>
      <c r="DN45" s="8">
        <v>0</v>
      </c>
      <c r="DO45" s="8">
        <v>0</v>
      </c>
      <c r="DP45" s="8">
        <v>1</v>
      </c>
      <c r="DQ45" s="8">
        <v>1</v>
      </c>
      <c r="DR45" s="8">
        <v>0</v>
      </c>
      <c r="DS45" s="8">
        <v>17</v>
      </c>
      <c r="DT45" s="8">
        <v>0</v>
      </c>
      <c r="DU45" s="8">
        <v>0</v>
      </c>
      <c r="DV45" s="8">
        <v>1</v>
      </c>
      <c r="DW45" s="8">
        <v>0</v>
      </c>
      <c r="DX45" s="8">
        <v>0</v>
      </c>
      <c r="DY45" s="8">
        <v>0</v>
      </c>
      <c r="DZ45" s="8">
        <v>3</v>
      </c>
      <c r="EA45" s="8">
        <v>0</v>
      </c>
      <c r="EB45" s="8">
        <v>3</v>
      </c>
      <c r="EC45" s="8">
        <v>2</v>
      </c>
      <c r="ED45" s="8">
        <v>0</v>
      </c>
      <c r="EE45" s="8">
        <v>0</v>
      </c>
      <c r="EF45" s="8">
        <v>3</v>
      </c>
      <c r="EG45" s="8">
        <v>0</v>
      </c>
    </row>
    <row r="46" spans="2:137" ht="12.75">
      <c r="B46" s="7" t="s">
        <v>37</v>
      </c>
      <c r="C46" s="8">
        <v>0</v>
      </c>
      <c r="D46" s="8">
        <v>0</v>
      </c>
      <c r="E46" s="8">
        <v>1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1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269</v>
      </c>
      <c r="T46" s="8">
        <v>46</v>
      </c>
      <c r="U46" s="8">
        <v>0</v>
      </c>
      <c r="V46" s="8">
        <v>0</v>
      </c>
      <c r="W46" s="8">
        <v>0</v>
      </c>
      <c r="X46" s="8">
        <v>0</v>
      </c>
      <c r="Y46" s="8">
        <v>1</v>
      </c>
      <c r="Z46" s="8">
        <v>2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2</v>
      </c>
      <c r="AH46" s="8">
        <v>0</v>
      </c>
      <c r="AI46" s="8">
        <v>0</v>
      </c>
      <c r="AJ46" s="8">
        <v>2</v>
      </c>
      <c r="AK46" s="8">
        <v>0</v>
      </c>
      <c r="AL46" s="8">
        <v>0</v>
      </c>
      <c r="AM46" s="8">
        <v>0</v>
      </c>
      <c r="AN46" s="8">
        <v>0</v>
      </c>
      <c r="AO46" s="8">
        <v>2</v>
      </c>
      <c r="AP46" s="8">
        <v>0</v>
      </c>
      <c r="AQ46" s="8">
        <v>3</v>
      </c>
      <c r="AR46" s="8">
        <v>0</v>
      </c>
      <c r="AS46" s="8">
        <v>1</v>
      </c>
      <c r="AT46" s="8">
        <v>3</v>
      </c>
      <c r="AU46" s="8">
        <v>0</v>
      </c>
      <c r="AV46" s="8">
        <v>0</v>
      </c>
      <c r="AW46" s="8">
        <v>0</v>
      </c>
      <c r="AX46" s="8">
        <v>3</v>
      </c>
      <c r="AY46" s="8">
        <v>0</v>
      </c>
      <c r="AZ46" s="8">
        <v>9</v>
      </c>
      <c r="BA46" s="8">
        <v>0</v>
      </c>
      <c r="BB46" s="8">
        <v>0</v>
      </c>
      <c r="BC46" s="8">
        <v>0</v>
      </c>
      <c r="BD46" s="8">
        <v>2</v>
      </c>
      <c r="BE46" s="8">
        <v>0</v>
      </c>
      <c r="BF46" s="8">
        <v>0</v>
      </c>
      <c r="BG46" s="8">
        <v>0</v>
      </c>
      <c r="BH46" s="8">
        <v>0</v>
      </c>
      <c r="BI46" s="8">
        <v>0</v>
      </c>
      <c r="BJ46" s="8">
        <v>0</v>
      </c>
      <c r="BK46" s="8">
        <v>0</v>
      </c>
      <c r="BL46" s="8">
        <v>0</v>
      </c>
      <c r="BM46" s="8">
        <v>0</v>
      </c>
      <c r="BN46" s="8">
        <v>0</v>
      </c>
      <c r="BO46" s="8">
        <v>0</v>
      </c>
      <c r="BP46" s="8">
        <v>1</v>
      </c>
      <c r="BQ46" s="8">
        <v>4</v>
      </c>
      <c r="BR46" s="8">
        <v>0</v>
      </c>
      <c r="BS46" s="8">
        <v>0</v>
      </c>
      <c r="BT46" s="8">
        <v>0</v>
      </c>
      <c r="BU46" s="8">
        <v>1</v>
      </c>
      <c r="BV46" s="8">
        <v>285</v>
      </c>
      <c r="BW46" s="8">
        <v>0</v>
      </c>
      <c r="BX46" s="8">
        <v>0</v>
      </c>
      <c r="BY46" s="8">
        <v>0</v>
      </c>
      <c r="BZ46" s="8">
        <v>0</v>
      </c>
      <c r="CA46" s="8">
        <v>0</v>
      </c>
      <c r="CB46" s="8">
        <v>0</v>
      </c>
      <c r="CC46" s="8">
        <v>0</v>
      </c>
      <c r="CD46" s="8">
        <v>1</v>
      </c>
      <c r="CE46" s="8">
        <v>0</v>
      </c>
      <c r="CF46" s="8">
        <v>0</v>
      </c>
      <c r="CG46" s="8">
        <v>0</v>
      </c>
      <c r="CH46" s="8">
        <v>0</v>
      </c>
      <c r="CI46" s="8">
        <v>0</v>
      </c>
      <c r="CJ46" s="8">
        <v>0</v>
      </c>
      <c r="CK46" s="8">
        <v>0</v>
      </c>
      <c r="CL46" s="8">
        <v>0</v>
      </c>
      <c r="CM46" s="8">
        <v>1</v>
      </c>
      <c r="CN46" s="8">
        <v>2</v>
      </c>
      <c r="CO46" s="8">
        <v>0</v>
      </c>
      <c r="CP46" s="8">
        <v>0</v>
      </c>
      <c r="CQ46" s="8">
        <v>1</v>
      </c>
      <c r="CR46" s="8">
        <v>0</v>
      </c>
      <c r="CS46" s="8">
        <v>0</v>
      </c>
      <c r="CT46" s="8">
        <v>0</v>
      </c>
      <c r="CU46" s="8">
        <v>0</v>
      </c>
      <c r="CV46" s="8">
        <v>0</v>
      </c>
      <c r="CW46" s="8">
        <v>3</v>
      </c>
      <c r="CX46" s="8">
        <v>4</v>
      </c>
      <c r="CY46" s="8">
        <v>1</v>
      </c>
      <c r="CZ46" s="8">
        <v>0</v>
      </c>
      <c r="DA46" s="8">
        <v>0</v>
      </c>
      <c r="DB46" s="8">
        <v>0</v>
      </c>
      <c r="DC46" s="8">
        <v>2</v>
      </c>
      <c r="DD46" s="8">
        <v>1</v>
      </c>
      <c r="DE46" s="8">
        <v>2</v>
      </c>
      <c r="DF46" s="8">
        <v>842</v>
      </c>
      <c r="DG46" s="8">
        <v>0</v>
      </c>
      <c r="DH46" s="8">
        <v>4</v>
      </c>
      <c r="DI46" s="8">
        <v>0</v>
      </c>
      <c r="DJ46" s="8">
        <v>0</v>
      </c>
      <c r="DK46" s="8">
        <v>0</v>
      </c>
      <c r="DL46" s="8">
        <v>0</v>
      </c>
      <c r="DM46" s="8">
        <v>0</v>
      </c>
      <c r="DN46" s="8">
        <v>0</v>
      </c>
      <c r="DO46" s="8">
        <v>0</v>
      </c>
      <c r="DP46" s="8">
        <v>0</v>
      </c>
      <c r="DQ46" s="8">
        <v>0</v>
      </c>
      <c r="DR46" s="8">
        <v>0</v>
      </c>
      <c r="DS46" s="8">
        <v>3</v>
      </c>
      <c r="DT46" s="8">
        <v>0</v>
      </c>
      <c r="DU46" s="8">
        <v>0</v>
      </c>
      <c r="DV46" s="8">
        <v>0</v>
      </c>
      <c r="DW46" s="8">
        <v>0</v>
      </c>
      <c r="DX46" s="8">
        <v>0</v>
      </c>
      <c r="DY46" s="8">
        <v>0</v>
      </c>
      <c r="DZ46" s="8">
        <v>0</v>
      </c>
      <c r="EA46" s="8">
        <v>0</v>
      </c>
      <c r="EB46" s="8">
        <v>0</v>
      </c>
      <c r="EC46" s="8">
        <v>0</v>
      </c>
      <c r="ED46" s="8">
        <v>0</v>
      </c>
      <c r="EE46" s="8">
        <v>0</v>
      </c>
      <c r="EF46" s="8">
        <v>0</v>
      </c>
      <c r="EG46" s="8">
        <v>2</v>
      </c>
    </row>
    <row r="47" spans="1:137" ht="12.75">
      <c r="A47" s="9" t="s">
        <v>14</v>
      </c>
      <c r="C47" s="8">
        <v>92</v>
      </c>
      <c r="D47" s="8">
        <v>40</v>
      </c>
      <c r="E47" s="8">
        <v>47</v>
      </c>
      <c r="F47" s="8">
        <v>95</v>
      </c>
      <c r="G47" s="8">
        <v>49</v>
      </c>
      <c r="H47" s="8">
        <v>6</v>
      </c>
      <c r="I47" s="8">
        <v>50</v>
      </c>
      <c r="J47" s="8">
        <v>12</v>
      </c>
      <c r="K47" s="8">
        <v>7</v>
      </c>
      <c r="L47" s="8">
        <v>13</v>
      </c>
      <c r="M47" s="8">
        <v>6</v>
      </c>
      <c r="N47" s="8">
        <v>112</v>
      </c>
      <c r="O47" s="8">
        <v>68</v>
      </c>
      <c r="P47" s="8">
        <v>14</v>
      </c>
      <c r="Q47" s="8">
        <v>10</v>
      </c>
      <c r="R47" s="8">
        <v>92</v>
      </c>
      <c r="S47" s="8">
        <v>48508</v>
      </c>
      <c r="T47" s="8">
        <v>7960</v>
      </c>
      <c r="U47" s="8">
        <v>8</v>
      </c>
      <c r="V47" s="8">
        <v>58</v>
      </c>
      <c r="W47" s="8">
        <v>18</v>
      </c>
      <c r="X47" s="8">
        <v>8</v>
      </c>
      <c r="Y47" s="8">
        <v>129</v>
      </c>
      <c r="Z47" s="8">
        <v>324</v>
      </c>
      <c r="AA47" s="8">
        <v>9</v>
      </c>
      <c r="AB47" s="8">
        <v>8</v>
      </c>
      <c r="AC47" s="8">
        <v>7</v>
      </c>
      <c r="AD47" s="8">
        <v>21</v>
      </c>
      <c r="AE47" s="8">
        <v>8</v>
      </c>
      <c r="AF47" s="8">
        <v>60</v>
      </c>
      <c r="AG47" s="8">
        <v>336</v>
      </c>
      <c r="AH47" s="8">
        <v>5</v>
      </c>
      <c r="AI47" s="8">
        <v>5</v>
      </c>
      <c r="AJ47" s="8">
        <v>32</v>
      </c>
      <c r="AK47" s="8">
        <v>8</v>
      </c>
      <c r="AL47" s="8">
        <v>161</v>
      </c>
      <c r="AM47" s="8">
        <v>4</v>
      </c>
      <c r="AN47" s="8">
        <v>4</v>
      </c>
      <c r="AO47" s="8">
        <v>64</v>
      </c>
      <c r="AP47" s="8">
        <v>22</v>
      </c>
      <c r="AQ47" s="8">
        <v>212</v>
      </c>
      <c r="AR47" s="8">
        <v>27</v>
      </c>
      <c r="AS47" s="8">
        <v>51</v>
      </c>
      <c r="AT47" s="8">
        <v>59</v>
      </c>
      <c r="AU47" s="8">
        <v>43</v>
      </c>
      <c r="AV47" s="8">
        <v>13</v>
      </c>
      <c r="AW47" s="8">
        <v>22</v>
      </c>
      <c r="AX47" s="8">
        <v>53</v>
      </c>
      <c r="AY47" s="8">
        <v>13</v>
      </c>
      <c r="AZ47" s="8">
        <v>1261</v>
      </c>
      <c r="BA47" s="8">
        <v>8</v>
      </c>
      <c r="BB47" s="8">
        <v>14</v>
      </c>
      <c r="BC47" s="8">
        <v>36</v>
      </c>
      <c r="BD47" s="8">
        <v>53</v>
      </c>
      <c r="BE47" s="8">
        <v>3</v>
      </c>
      <c r="BF47" s="8">
        <v>7</v>
      </c>
      <c r="BG47" s="8">
        <v>6</v>
      </c>
      <c r="BH47" s="8">
        <v>6</v>
      </c>
      <c r="BI47" s="8">
        <v>87</v>
      </c>
      <c r="BJ47" s="8">
        <v>21</v>
      </c>
      <c r="BK47" s="8">
        <v>6</v>
      </c>
      <c r="BL47" s="8">
        <v>4</v>
      </c>
      <c r="BM47" s="8">
        <v>25</v>
      </c>
      <c r="BN47" s="8">
        <v>30</v>
      </c>
      <c r="BO47" s="8">
        <v>17</v>
      </c>
      <c r="BP47" s="8">
        <v>11</v>
      </c>
      <c r="BQ47" s="8">
        <v>367</v>
      </c>
      <c r="BR47" s="8">
        <v>23</v>
      </c>
      <c r="BS47" s="8">
        <v>29</v>
      </c>
      <c r="BT47" s="8">
        <v>14</v>
      </c>
      <c r="BU47" s="8">
        <v>64</v>
      </c>
      <c r="BV47" s="8">
        <v>44007</v>
      </c>
      <c r="BW47" s="8">
        <v>17</v>
      </c>
      <c r="BX47" s="8">
        <v>7</v>
      </c>
      <c r="BY47" s="8">
        <v>8</v>
      </c>
      <c r="BZ47" s="8">
        <v>7</v>
      </c>
      <c r="CA47" s="8">
        <v>40</v>
      </c>
      <c r="CB47" s="8">
        <v>14</v>
      </c>
      <c r="CC47" s="8">
        <v>3</v>
      </c>
      <c r="CD47" s="8">
        <v>37</v>
      </c>
      <c r="CE47" s="8">
        <v>25</v>
      </c>
      <c r="CF47" s="8">
        <v>4</v>
      </c>
      <c r="CG47" s="8">
        <v>46</v>
      </c>
      <c r="CH47" s="8">
        <v>52</v>
      </c>
      <c r="CI47" s="8">
        <v>137</v>
      </c>
      <c r="CJ47" s="8">
        <v>3</v>
      </c>
      <c r="CK47" s="8">
        <v>17</v>
      </c>
      <c r="CL47" s="8">
        <v>10</v>
      </c>
      <c r="CM47" s="8">
        <v>14</v>
      </c>
      <c r="CN47" s="8">
        <v>26</v>
      </c>
      <c r="CO47" s="8">
        <v>13</v>
      </c>
      <c r="CP47" s="8">
        <v>34</v>
      </c>
      <c r="CQ47" s="8">
        <v>97</v>
      </c>
      <c r="CR47" s="8">
        <v>99</v>
      </c>
      <c r="CS47" s="8">
        <v>17</v>
      </c>
      <c r="CT47" s="8">
        <v>29</v>
      </c>
      <c r="CU47" s="8">
        <v>17</v>
      </c>
      <c r="CV47" s="8">
        <v>25</v>
      </c>
      <c r="CW47" s="8">
        <v>230</v>
      </c>
      <c r="CX47" s="8">
        <v>87</v>
      </c>
      <c r="CY47" s="8">
        <v>31</v>
      </c>
      <c r="CZ47" s="8">
        <v>58</v>
      </c>
      <c r="DA47" s="8">
        <v>12</v>
      </c>
      <c r="DB47" s="8">
        <v>10</v>
      </c>
      <c r="DC47" s="8">
        <v>10</v>
      </c>
      <c r="DD47" s="8">
        <v>15</v>
      </c>
      <c r="DE47" s="8">
        <v>336</v>
      </c>
      <c r="DF47" s="8">
        <v>166957</v>
      </c>
      <c r="DG47" s="8">
        <v>31</v>
      </c>
      <c r="DH47" s="8">
        <v>222</v>
      </c>
      <c r="DI47" s="8">
        <v>32</v>
      </c>
      <c r="DJ47" s="8">
        <v>55</v>
      </c>
      <c r="DK47" s="8">
        <v>27</v>
      </c>
      <c r="DL47" s="8">
        <v>95</v>
      </c>
      <c r="DM47" s="8">
        <v>4</v>
      </c>
      <c r="DN47" s="8">
        <v>13</v>
      </c>
      <c r="DO47" s="8">
        <v>49</v>
      </c>
      <c r="DP47" s="8">
        <v>28</v>
      </c>
      <c r="DQ47" s="8">
        <v>18</v>
      </c>
      <c r="DR47" s="8">
        <v>28</v>
      </c>
      <c r="DS47" s="8">
        <v>649</v>
      </c>
      <c r="DT47" s="8">
        <v>17</v>
      </c>
      <c r="DU47" s="8">
        <v>3</v>
      </c>
      <c r="DV47" s="8">
        <v>10</v>
      </c>
      <c r="DW47" s="8">
        <v>8</v>
      </c>
      <c r="DX47" s="8">
        <v>10</v>
      </c>
      <c r="DY47" s="8">
        <v>21</v>
      </c>
      <c r="DZ47" s="8">
        <v>45</v>
      </c>
      <c r="EA47" s="8">
        <v>40</v>
      </c>
      <c r="EB47" s="8">
        <v>92</v>
      </c>
      <c r="EC47" s="8">
        <v>43</v>
      </c>
      <c r="ED47" s="8">
        <v>152</v>
      </c>
      <c r="EE47" s="8">
        <v>20</v>
      </c>
      <c r="EF47" s="8">
        <v>62</v>
      </c>
      <c r="EG47" s="8">
        <v>7</v>
      </c>
    </row>
    <row r="48" spans="2:137" s="10" customFormat="1" ht="12.75">
      <c r="B48" s="11" t="s">
        <v>118</v>
      </c>
      <c r="C48" s="12">
        <f>C47/275400</f>
        <v>0.00033405954974582427</v>
      </c>
      <c r="D48" s="12">
        <f>D47/275400</f>
        <v>0.00014524328249818446</v>
      </c>
      <c r="E48" s="12">
        <f>E47/275400</f>
        <v>0.00017066085693536674</v>
      </c>
      <c r="F48" s="12">
        <f>F47/275400</f>
        <v>0.0003449527959331881</v>
      </c>
      <c r="G48" s="12">
        <f>G47/275400</f>
        <v>0.00017792302106027597</v>
      </c>
      <c r="H48" s="12">
        <f>H47/266909</f>
        <v>2.2479571689227414E-05</v>
      </c>
      <c r="I48" s="12">
        <f aca="true" t="shared" si="14" ref="I48:O48">I47/275400</f>
        <v>0.00018155410312273057</v>
      </c>
      <c r="J48" s="12">
        <f t="shared" si="14"/>
        <v>4.3572984749455335E-05</v>
      </c>
      <c r="K48" s="12">
        <f t="shared" si="14"/>
        <v>2.541757443718228E-05</v>
      </c>
      <c r="L48" s="12">
        <f t="shared" si="14"/>
        <v>4.720406681190995E-05</v>
      </c>
      <c r="M48" s="12">
        <f t="shared" si="14"/>
        <v>2.1786492374727668E-05</v>
      </c>
      <c r="N48" s="12">
        <f t="shared" si="14"/>
        <v>0.0004066811909949165</v>
      </c>
      <c r="O48" s="12">
        <f t="shared" si="14"/>
        <v>0.0002469135802469136</v>
      </c>
      <c r="P48" s="12">
        <f>P47/266909</f>
        <v>5.2452333941530636E-05</v>
      </c>
      <c r="Q48" s="12">
        <f>Q47/275400</f>
        <v>3.6310820624546116E-05</v>
      </c>
      <c r="R48" s="12">
        <f>R47/275400</f>
        <v>0.00033405954974582427</v>
      </c>
      <c r="S48" s="12">
        <f>S47/275400</f>
        <v>0.1761365286855483</v>
      </c>
      <c r="T48" s="12">
        <f>T47/275400</f>
        <v>0.028903413217138706</v>
      </c>
      <c r="U48" s="12">
        <f>U47/266909</f>
        <v>2.997276225230322E-05</v>
      </c>
      <c r="V48" s="12">
        <f>V47/275400</f>
        <v>0.00021060275962236748</v>
      </c>
      <c r="W48" s="12">
        <f>W47/275400</f>
        <v>6.535947712418301E-05</v>
      </c>
      <c r="X48" s="12">
        <f>X47/266909</f>
        <v>2.997276225230322E-05</v>
      </c>
      <c r="Y48" s="12">
        <f>Y47/275400</f>
        <v>0.00046840958605664487</v>
      </c>
      <c r="Z48" s="12">
        <f>Z47/275400</f>
        <v>0.001176470588235294</v>
      </c>
      <c r="AA48" s="12">
        <f>AA47/266909</f>
        <v>3.371935753384112E-05</v>
      </c>
      <c r="AB48" s="12">
        <f>AB47/275400</f>
        <v>2.9048656499636893E-05</v>
      </c>
      <c r="AC48" s="12">
        <f>AC47/266909</f>
        <v>2.6226166970765318E-05</v>
      </c>
      <c r="AD48" s="12">
        <f>AD47/266909</f>
        <v>7.867850091229596E-05</v>
      </c>
      <c r="AE48" s="12">
        <f>AE47/266909</f>
        <v>2.997276225230322E-05</v>
      </c>
      <c r="AF48" s="12">
        <f>AF47/275400</f>
        <v>0.00021786492374727668</v>
      </c>
      <c r="AG48" s="12">
        <f>AG47/275400</f>
        <v>0.0012200435729847494</v>
      </c>
      <c r="AH48" s="12">
        <f>AH47/266909</f>
        <v>1.8732976407689513E-05</v>
      </c>
      <c r="AI48" s="12">
        <f>AI47/275400</f>
        <v>1.8155410312273058E-05</v>
      </c>
      <c r="AJ48" s="12">
        <f>AJ47/275400</f>
        <v>0.00011619462599854757</v>
      </c>
      <c r="AK48" s="12">
        <f>AK47/266909</f>
        <v>2.997276225230322E-05</v>
      </c>
      <c r="AL48" s="12">
        <f>AL47/275400</f>
        <v>0.0005846042120551925</v>
      </c>
      <c r="AM48" s="12">
        <f>AM47/275400</f>
        <v>1.4524328249818447E-05</v>
      </c>
      <c r="AN48" s="12">
        <f>AN47/266909</f>
        <v>1.498638112615161E-05</v>
      </c>
      <c r="AO48" s="12">
        <f>AO47/275400</f>
        <v>0.00023238925199709515</v>
      </c>
      <c r="AP48" s="12">
        <f>AP47/275400</f>
        <v>7.988380537400145E-05</v>
      </c>
      <c r="AQ48" s="12">
        <f>AQ47/275400</f>
        <v>0.0007697893972403776</v>
      </c>
      <c r="AR48" s="12">
        <f>AR47/266909</f>
        <v>0.00010115807260152337</v>
      </c>
      <c r="AS48" s="12">
        <f>AS47/266909</f>
        <v>0.00019107635935843302</v>
      </c>
      <c r="AT48" s="12">
        <f>AT47/275400</f>
        <v>0.00021423384168482208</v>
      </c>
      <c r="AU48" s="12">
        <f>AU47/275400</f>
        <v>0.0001561365286855483</v>
      </c>
      <c r="AV48" s="12">
        <f>AV47/266909</f>
        <v>4.870573865999273E-05</v>
      </c>
      <c r="AW48" s="12">
        <f>AW47/266909</f>
        <v>8.242509619383385E-05</v>
      </c>
      <c r="AX48" s="12">
        <f aca="true" t="shared" si="15" ref="AX48:BD48">AX47/275400</f>
        <v>0.0001924473493100944</v>
      </c>
      <c r="AY48" s="12">
        <f t="shared" si="15"/>
        <v>4.720406681190995E-05</v>
      </c>
      <c r="AZ48" s="12">
        <f t="shared" si="15"/>
        <v>0.004578794480755265</v>
      </c>
      <c r="BA48" s="12">
        <f t="shared" si="15"/>
        <v>2.9048656499636893E-05</v>
      </c>
      <c r="BB48" s="12">
        <f t="shared" si="15"/>
        <v>5.083514887436456E-05</v>
      </c>
      <c r="BC48" s="12">
        <f t="shared" si="15"/>
        <v>0.00013071895424836603</v>
      </c>
      <c r="BD48" s="12">
        <f t="shared" si="15"/>
        <v>0.0001924473493100944</v>
      </c>
      <c r="BE48" s="12">
        <f>BE47/266909</f>
        <v>1.1239785844613707E-05</v>
      </c>
      <c r="BF48" s="12">
        <f>BF47/275400</f>
        <v>2.541757443718228E-05</v>
      </c>
      <c r="BG48" s="12">
        <f>BG47/275400</f>
        <v>2.1786492374727668E-05</v>
      </c>
      <c r="BH48" s="12">
        <f>BH47/266909</f>
        <v>2.2479571689227414E-05</v>
      </c>
      <c r="BI48" s="12">
        <f>BI47/275400</f>
        <v>0.0003159041394335512</v>
      </c>
      <c r="BJ48" s="12">
        <f>BJ47/266909</f>
        <v>7.867850091229596E-05</v>
      </c>
      <c r="BK48" s="12">
        <f>BK47/266909</f>
        <v>2.2479571689227414E-05</v>
      </c>
      <c r="BL48" s="12">
        <f>BL47/275400</f>
        <v>1.4524328249818447E-05</v>
      </c>
      <c r="BM48" s="12">
        <f>BM47/275400</f>
        <v>9.077705156136529E-05</v>
      </c>
      <c r="BN48" s="12">
        <f>BN47/266909</f>
        <v>0.00011239785844613707</v>
      </c>
      <c r="BO48" s="12">
        <f>BO47/275400</f>
        <v>6.17283950617284E-05</v>
      </c>
      <c r="BP48" s="12">
        <f>BP47/266909</f>
        <v>4.1212548096916924E-05</v>
      </c>
      <c r="BQ48" s="12">
        <f>BQ47/275400</f>
        <v>0.0013326071169208423</v>
      </c>
      <c r="BR48" s="12">
        <f>BR47/266909</f>
        <v>8.617169147537175E-05</v>
      </c>
      <c r="BS48" s="12">
        <f>BS47/266909</f>
        <v>0.00010865126316459918</v>
      </c>
      <c r="BT48" s="12">
        <f>BT47/266909</f>
        <v>5.2452333941530636E-05</v>
      </c>
      <c r="BU48" s="12">
        <f>BU47/275400</f>
        <v>0.00023238925199709515</v>
      </c>
      <c r="BV48" s="12">
        <f>BV47/275400</f>
        <v>0.15979302832244008</v>
      </c>
      <c r="BW48" s="12">
        <f>BW47/275400</f>
        <v>6.17283950617284E-05</v>
      </c>
      <c r="BX48" s="12">
        <f>BX47/275400</f>
        <v>2.541757443718228E-05</v>
      </c>
      <c r="BY48" s="12">
        <f>BY47/266909</f>
        <v>2.997276225230322E-05</v>
      </c>
      <c r="BZ48" s="12">
        <f>BZ47/266909</f>
        <v>2.6226166970765318E-05</v>
      </c>
      <c r="CA48" s="12">
        <f>CA47/275400</f>
        <v>0.00014524328249818446</v>
      </c>
      <c r="CB48" s="12">
        <f>CB47/266909</f>
        <v>5.2452333941530636E-05</v>
      </c>
      <c r="CC48" s="12">
        <f>CC47/266909</f>
        <v>1.1239785844613707E-05</v>
      </c>
      <c r="CD48" s="12">
        <f>CD47/275400</f>
        <v>0.00013435003631082063</v>
      </c>
      <c r="CE48" s="12">
        <f>CE47/275400</f>
        <v>9.077705156136529E-05</v>
      </c>
      <c r="CF48" s="12">
        <f>CF47/266909</f>
        <v>1.498638112615161E-05</v>
      </c>
      <c r="CG48" s="12">
        <f>CG47/275400</f>
        <v>0.00016702977487291213</v>
      </c>
      <c r="CH48" s="12">
        <f>CH47/266909</f>
        <v>0.00019482295463997093</v>
      </c>
      <c r="CI48" s="12">
        <f>CI47/275400</f>
        <v>0.0004974582425562818</v>
      </c>
      <c r="CJ48" s="12">
        <f>CJ47/266909</f>
        <v>1.1239785844613707E-05</v>
      </c>
      <c r="CK48" s="12">
        <f>CK47/266909</f>
        <v>6.369211978614434E-05</v>
      </c>
      <c r="CL48" s="12">
        <f>CL47/266909</f>
        <v>3.746595281537903E-05</v>
      </c>
      <c r="CM48" s="12">
        <f>CM47/266909</f>
        <v>5.2452333941530636E-05</v>
      </c>
      <c r="CN48" s="12">
        <f aca="true" t="shared" si="16" ref="CN48:CU48">CN47/275400</f>
        <v>9.44081336238199E-05</v>
      </c>
      <c r="CO48" s="12">
        <f t="shared" si="16"/>
        <v>4.720406681190995E-05</v>
      </c>
      <c r="CP48" s="12">
        <f t="shared" si="16"/>
        <v>0.0001234567901234568</v>
      </c>
      <c r="CQ48" s="12">
        <f t="shared" si="16"/>
        <v>0.0003522149600580973</v>
      </c>
      <c r="CR48" s="12">
        <f t="shared" si="16"/>
        <v>0.0003594771241830065</v>
      </c>
      <c r="CS48" s="12">
        <f t="shared" si="16"/>
        <v>6.17283950617284E-05</v>
      </c>
      <c r="CT48" s="12">
        <f t="shared" si="16"/>
        <v>0.00010530137981118374</v>
      </c>
      <c r="CU48" s="12">
        <f t="shared" si="16"/>
        <v>6.17283950617284E-05</v>
      </c>
      <c r="CV48" s="12">
        <f>CV47/266909</f>
        <v>9.366488203844756E-05</v>
      </c>
      <c r="CW48" s="12">
        <f>CW47/275400</f>
        <v>0.0008351488743645606</v>
      </c>
      <c r="CX48" s="12">
        <f>CX47/275400</f>
        <v>0.0003159041394335512</v>
      </c>
      <c r="CY48" s="12">
        <f>CY47/266909</f>
        <v>0.00011614445372767497</v>
      </c>
      <c r="CZ48" s="12">
        <f>CZ47/266909</f>
        <v>0.00021730252632919835</v>
      </c>
      <c r="DA48" s="12">
        <f>DA47/266909</f>
        <v>4.495914337845483E-05</v>
      </c>
      <c r="DB48" s="12">
        <f>DB47/266909</f>
        <v>3.746595281537903E-05</v>
      </c>
      <c r="DC48" s="12">
        <f>DC47/266909</f>
        <v>3.746595281537903E-05</v>
      </c>
      <c r="DD48" s="12">
        <f>DD47/275400</f>
        <v>5.446623093681917E-05</v>
      </c>
      <c r="DE48" s="12">
        <f>DE47/275400</f>
        <v>0.0012200435729847494</v>
      </c>
      <c r="DF48" s="12">
        <f>DF47/275400</f>
        <v>0.6062345679012345</v>
      </c>
      <c r="DG48" s="12">
        <f>DG47/266909</f>
        <v>0.00011614445372767497</v>
      </c>
      <c r="DH48" s="12">
        <f>DH47/275400</f>
        <v>0.0008061002178649237</v>
      </c>
      <c r="DI48" s="12">
        <f>DI47/275400</f>
        <v>0.00011619462599854757</v>
      </c>
      <c r="DJ48" s="12">
        <f>DJ47/275400</f>
        <v>0.00019970951343500364</v>
      </c>
      <c r="DK48" s="12">
        <f>DK47/275400</f>
        <v>9.80392156862745E-05</v>
      </c>
      <c r="DL48" s="12">
        <f>DL47/275400</f>
        <v>0.0003449527959331881</v>
      </c>
      <c r="DM48" s="12">
        <f>DM47/266909</f>
        <v>1.498638112615161E-05</v>
      </c>
      <c r="DN48" s="12">
        <f>DN47/275400</f>
        <v>4.720406681190995E-05</v>
      </c>
      <c r="DO48" s="12">
        <f>DO47/275400</f>
        <v>0.00017792302106027597</v>
      </c>
      <c r="DP48" s="12">
        <f>DP47/275400</f>
        <v>0.00010167029774872912</v>
      </c>
      <c r="DQ48" s="12">
        <f>DQ47/266909</f>
        <v>6.743871506768225E-05</v>
      </c>
      <c r="DR48" s="12">
        <f>DR47/266909</f>
        <v>0.00010490466788306127</v>
      </c>
      <c r="DS48" s="12">
        <f>DS47/275400</f>
        <v>0.002356572258533043</v>
      </c>
      <c r="DT48" s="12">
        <f>DT47/266909</f>
        <v>6.369211978614434E-05</v>
      </c>
      <c r="DU48" s="12">
        <f>DU47/266909</f>
        <v>1.1239785844613707E-05</v>
      </c>
      <c r="DV48" s="12">
        <f>DV47/266909</f>
        <v>3.746595281537903E-05</v>
      </c>
      <c r="DW48" s="12">
        <f>DW47/275400</f>
        <v>2.9048656499636893E-05</v>
      </c>
      <c r="DX48" s="12">
        <f>DX47/266909</f>
        <v>3.746595281537903E-05</v>
      </c>
      <c r="DY48" s="12">
        <f>DY47/266909</f>
        <v>7.867850091229596E-05</v>
      </c>
      <c r="DZ48" s="12">
        <f>DZ47/266909</f>
        <v>0.0001685967876692056</v>
      </c>
      <c r="EA48" s="12">
        <f aca="true" t="shared" si="17" ref="EA48:EF48">EA47/275400</f>
        <v>0.00014524328249818446</v>
      </c>
      <c r="EB48" s="12">
        <f t="shared" si="17"/>
        <v>0.00033405954974582427</v>
      </c>
      <c r="EC48" s="12">
        <f t="shared" si="17"/>
        <v>0.0001561365286855483</v>
      </c>
      <c r="ED48" s="12">
        <f t="shared" si="17"/>
        <v>0.0005519244734931009</v>
      </c>
      <c r="EE48" s="12">
        <f t="shared" si="17"/>
        <v>7.262164124909223E-05</v>
      </c>
      <c r="EF48" s="12">
        <f t="shared" si="17"/>
        <v>0.00022512708787218592</v>
      </c>
      <c r="EG48" s="12">
        <f>EG47/266909</f>
        <v>2.6226166970765318E-05</v>
      </c>
    </row>
    <row r="49" spans="2:137" ht="18.75" customHeight="1">
      <c r="B49" s="13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</row>
    <row r="50" spans="1:137" ht="12.75">
      <c r="A50" s="3" t="s">
        <v>39</v>
      </c>
      <c r="B50" s="13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</row>
    <row r="51" spans="2:137" ht="12.75">
      <c r="B51" s="7" t="s">
        <v>28</v>
      </c>
      <c r="C51" s="8">
        <v>21</v>
      </c>
      <c r="D51" s="8">
        <v>30</v>
      </c>
      <c r="E51" s="8">
        <v>17</v>
      </c>
      <c r="F51" s="8">
        <v>27</v>
      </c>
      <c r="G51" s="8">
        <v>39</v>
      </c>
      <c r="H51" s="8">
        <v>49</v>
      </c>
      <c r="I51" s="8">
        <v>42</v>
      </c>
      <c r="J51" s="8">
        <v>22</v>
      </c>
      <c r="K51" s="8">
        <v>8</v>
      </c>
      <c r="L51" s="8">
        <v>10</v>
      </c>
      <c r="M51" s="8">
        <v>30</v>
      </c>
      <c r="N51" s="8">
        <v>147</v>
      </c>
      <c r="O51" s="8">
        <v>59</v>
      </c>
      <c r="P51" s="8">
        <v>10</v>
      </c>
      <c r="Q51" s="8">
        <v>39</v>
      </c>
      <c r="R51" s="8">
        <v>328</v>
      </c>
      <c r="S51" s="8">
        <v>55112</v>
      </c>
      <c r="T51" s="8">
        <v>7853</v>
      </c>
      <c r="U51" s="8">
        <v>7</v>
      </c>
      <c r="V51" s="8">
        <v>18</v>
      </c>
      <c r="W51" s="8">
        <v>14</v>
      </c>
      <c r="X51" s="8">
        <v>13</v>
      </c>
      <c r="Y51" s="8">
        <v>298</v>
      </c>
      <c r="Z51" s="8">
        <v>281</v>
      </c>
      <c r="AA51" s="8">
        <v>6</v>
      </c>
      <c r="AB51" s="8">
        <v>3</v>
      </c>
      <c r="AC51" s="8">
        <v>6</v>
      </c>
      <c r="AD51" s="8">
        <v>16</v>
      </c>
      <c r="AE51" s="8">
        <v>14</v>
      </c>
      <c r="AF51" s="8">
        <v>78</v>
      </c>
      <c r="AG51" s="8">
        <v>343</v>
      </c>
      <c r="AH51" s="8">
        <v>6</v>
      </c>
      <c r="AI51" s="8">
        <v>7</v>
      </c>
      <c r="AJ51" s="8">
        <v>44</v>
      </c>
      <c r="AK51" s="8">
        <v>5</v>
      </c>
      <c r="AL51" s="8">
        <v>87</v>
      </c>
      <c r="AM51" s="8">
        <v>10</v>
      </c>
      <c r="AN51" s="8">
        <v>7</v>
      </c>
      <c r="AO51" s="8">
        <v>48</v>
      </c>
      <c r="AP51" s="8">
        <v>13</v>
      </c>
      <c r="AQ51" s="8">
        <v>218</v>
      </c>
      <c r="AR51" s="8">
        <v>19</v>
      </c>
      <c r="AS51" s="8">
        <v>19</v>
      </c>
      <c r="AT51" s="8">
        <v>65</v>
      </c>
      <c r="AU51" s="8">
        <v>13</v>
      </c>
      <c r="AV51" s="8">
        <v>14</v>
      </c>
      <c r="AW51" s="8">
        <v>35</v>
      </c>
      <c r="AX51" s="8">
        <v>32</v>
      </c>
      <c r="AY51" s="8">
        <v>203</v>
      </c>
      <c r="AZ51" s="8">
        <v>1017</v>
      </c>
      <c r="BA51" s="8">
        <v>10</v>
      </c>
      <c r="BB51" s="8">
        <v>14</v>
      </c>
      <c r="BC51" s="8">
        <v>42</v>
      </c>
      <c r="BD51" s="8">
        <v>37</v>
      </c>
      <c r="BE51" s="8">
        <v>3</v>
      </c>
      <c r="BF51" s="8">
        <v>8</v>
      </c>
      <c r="BG51" s="8">
        <v>5</v>
      </c>
      <c r="BH51" s="8">
        <v>5</v>
      </c>
      <c r="BI51" s="8">
        <v>1</v>
      </c>
      <c r="BJ51" s="8">
        <v>14</v>
      </c>
      <c r="BK51" s="8">
        <v>5</v>
      </c>
      <c r="BL51" s="8">
        <v>4</v>
      </c>
      <c r="BM51" s="8">
        <v>57</v>
      </c>
      <c r="BN51" s="8">
        <v>53</v>
      </c>
      <c r="BO51" s="8">
        <v>24</v>
      </c>
      <c r="BP51" s="8">
        <v>20</v>
      </c>
      <c r="BQ51" s="8">
        <v>176</v>
      </c>
      <c r="BR51" s="8">
        <v>21</v>
      </c>
      <c r="BS51" s="8">
        <v>11</v>
      </c>
      <c r="BT51" s="8">
        <v>17</v>
      </c>
      <c r="BU51" s="8">
        <v>74</v>
      </c>
      <c r="BV51" s="8">
        <v>18857</v>
      </c>
      <c r="BW51" s="8">
        <v>10</v>
      </c>
      <c r="BX51" s="8">
        <v>8</v>
      </c>
      <c r="BY51" s="8">
        <v>5</v>
      </c>
      <c r="BZ51" s="8">
        <v>2</v>
      </c>
      <c r="CA51" s="8">
        <v>42</v>
      </c>
      <c r="CB51" s="8">
        <v>22</v>
      </c>
      <c r="CC51" s="8">
        <v>16</v>
      </c>
      <c r="CD51" s="8">
        <v>25</v>
      </c>
      <c r="CE51" s="8">
        <v>22</v>
      </c>
      <c r="CF51" s="8">
        <v>5</v>
      </c>
      <c r="CG51" s="8">
        <v>13</v>
      </c>
      <c r="CH51" s="8">
        <v>88</v>
      </c>
      <c r="CI51" s="8">
        <v>41</v>
      </c>
      <c r="CJ51" s="8">
        <v>1</v>
      </c>
      <c r="CK51" s="8">
        <v>6</v>
      </c>
      <c r="CL51" s="8">
        <v>36</v>
      </c>
      <c r="CM51" s="8">
        <v>5</v>
      </c>
      <c r="CN51" s="8">
        <v>14</v>
      </c>
      <c r="CO51" s="8">
        <v>6</v>
      </c>
      <c r="CP51" s="8">
        <v>17</v>
      </c>
      <c r="CQ51" s="8">
        <v>16</v>
      </c>
      <c r="CR51" s="8">
        <v>22</v>
      </c>
      <c r="CS51" s="8">
        <v>46</v>
      </c>
      <c r="CT51" s="8">
        <v>8</v>
      </c>
      <c r="CU51" s="8">
        <v>11</v>
      </c>
      <c r="CV51" s="8">
        <v>17</v>
      </c>
      <c r="CW51" s="8">
        <v>139</v>
      </c>
      <c r="CX51" s="8">
        <v>35</v>
      </c>
      <c r="CY51" s="8">
        <v>46</v>
      </c>
      <c r="CZ51" s="8">
        <v>114</v>
      </c>
      <c r="DA51" s="8">
        <v>51</v>
      </c>
      <c r="DB51" s="8">
        <v>19</v>
      </c>
      <c r="DC51" s="8">
        <v>8</v>
      </c>
      <c r="DD51" s="8">
        <v>21</v>
      </c>
      <c r="DE51" s="8">
        <v>105</v>
      </c>
      <c r="DF51" s="8">
        <v>67081</v>
      </c>
      <c r="DG51" s="8">
        <v>43</v>
      </c>
      <c r="DH51" s="8">
        <v>110</v>
      </c>
      <c r="DI51" s="8">
        <v>56</v>
      </c>
      <c r="DJ51" s="8">
        <v>10</v>
      </c>
      <c r="DK51" s="8">
        <v>19</v>
      </c>
      <c r="DL51" s="8">
        <v>145</v>
      </c>
      <c r="DM51" s="8">
        <v>1</v>
      </c>
      <c r="DN51" s="8">
        <v>8</v>
      </c>
      <c r="DO51" s="8">
        <v>36</v>
      </c>
      <c r="DP51" s="8">
        <v>26</v>
      </c>
      <c r="DQ51" s="8">
        <v>16</v>
      </c>
      <c r="DR51" s="8">
        <v>3</v>
      </c>
      <c r="DS51" s="8">
        <v>244</v>
      </c>
      <c r="DT51" s="8">
        <v>21</v>
      </c>
      <c r="DU51" s="8">
        <v>5</v>
      </c>
      <c r="DV51" s="8">
        <v>6</v>
      </c>
      <c r="DW51" s="8">
        <v>19</v>
      </c>
      <c r="DX51" s="8">
        <v>48</v>
      </c>
      <c r="DY51" s="8">
        <v>24</v>
      </c>
      <c r="DZ51" s="8">
        <v>38</v>
      </c>
      <c r="EA51" s="8">
        <v>23</v>
      </c>
      <c r="EB51" s="8">
        <v>66</v>
      </c>
      <c r="EC51" s="8">
        <v>59</v>
      </c>
      <c r="ED51" s="8">
        <v>56</v>
      </c>
      <c r="EE51" s="8">
        <v>31</v>
      </c>
      <c r="EF51" s="8">
        <v>66</v>
      </c>
      <c r="EG51" s="8">
        <v>5</v>
      </c>
    </row>
    <row r="52" spans="1:137" ht="12.75">
      <c r="A52" s="9" t="s">
        <v>14</v>
      </c>
      <c r="C52" s="8">
        <v>21</v>
      </c>
      <c r="D52" s="8">
        <v>30</v>
      </c>
      <c r="E52" s="8">
        <v>17</v>
      </c>
      <c r="F52" s="8">
        <v>27</v>
      </c>
      <c r="G52" s="8">
        <v>39</v>
      </c>
      <c r="H52" s="8">
        <v>49</v>
      </c>
      <c r="I52" s="8">
        <v>42</v>
      </c>
      <c r="J52" s="8">
        <v>22</v>
      </c>
      <c r="K52" s="8">
        <v>8</v>
      </c>
      <c r="L52" s="8">
        <v>10</v>
      </c>
      <c r="M52" s="8">
        <v>30</v>
      </c>
      <c r="N52" s="8">
        <v>147</v>
      </c>
      <c r="O52" s="8">
        <v>59</v>
      </c>
      <c r="P52" s="8">
        <v>10</v>
      </c>
      <c r="Q52" s="8">
        <v>39</v>
      </c>
      <c r="R52" s="8">
        <v>328</v>
      </c>
      <c r="S52" s="8">
        <v>55112</v>
      </c>
      <c r="T52" s="8">
        <v>7853</v>
      </c>
      <c r="U52" s="8">
        <v>7</v>
      </c>
      <c r="V52" s="8">
        <v>18</v>
      </c>
      <c r="W52" s="8">
        <v>14</v>
      </c>
      <c r="X52" s="8">
        <v>13</v>
      </c>
      <c r="Y52" s="8">
        <v>298</v>
      </c>
      <c r="Z52" s="8">
        <v>281</v>
      </c>
      <c r="AA52" s="8">
        <v>6</v>
      </c>
      <c r="AB52" s="8">
        <v>3</v>
      </c>
      <c r="AC52" s="8">
        <v>6</v>
      </c>
      <c r="AD52" s="8">
        <v>16</v>
      </c>
      <c r="AE52" s="8">
        <v>14</v>
      </c>
      <c r="AF52" s="8">
        <v>78</v>
      </c>
      <c r="AG52" s="8">
        <v>343</v>
      </c>
      <c r="AH52" s="8">
        <v>6</v>
      </c>
      <c r="AI52" s="8">
        <v>7</v>
      </c>
      <c r="AJ52" s="8">
        <v>44</v>
      </c>
      <c r="AK52" s="8">
        <v>5</v>
      </c>
      <c r="AL52" s="8">
        <v>87</v>
      </c>
      <c r="AM52" s="8">
        <v>10</v>
      </c>
      <c r="AN52" s="8">
        <v>7</v>
      </c>
      <c r="AO52" s="8">
        <v>48</v>
      </c>
      <c r="AP52" s="8">
        <v>13</v>
      </c>
      <c r="AQ52" s="8">
        <v>218</v>
      </c>
      <c r="AR52" s="8">
        <v>19</v>
      </c>
      <c r="AS52" s="8">
        <v>19</v>
      </c>
      <c r="AT52" s="8">
        <v>65</v>
      </c>
      <c r="AU52" s="8">
        <v>13</v>
      </c>
      <c r="AV52" s="8">
        <v>14</v>
      </c>
      <c r="AW52" s="8">
        <v>35</v>
      </c>
      <c r="AX52" s="8">
        <v>32</v>
      </c>
      <c r="AY52" s="8">
        <v>203</v>
      </c>
      <c r="AZ52" s="8">
        <v>1017</v>
      </c>
      <c r="BA52" s="8">
        <v>10</v>
      </c>
      <c r="BB52" s="8">
        <v>14</v>
      </c>
      <c r="BC52" s="8">
        <v>42</v>
      </c>
      <c r="BD52" s="8">
        <v>37</v>
      </c>
      <c r="BE52" s="8">
        <v>3</v>
      </c>
      <c r="BF52" s="8">
        <v>8</v>
      </c>
      <c r="BG52" s="8">
        <v>5</v>
      </c>
      <c r="BH52" s="8">
        <v>5</v>
      </c>
      <c r="BI52" s="8">
        <v>1</v>
      </c>
      <c r="BJ52" s="8">
        <v>14</v>
      </c>
      <c r="BK52" s="8">
        <v>5</v>
      </c>
      <c r="BL52" s="8">
        <v>4</v>
      </c>
      <c r="BM52" s="8">
        <v>57</v>
      </c>
      <c r="BN52" s="8">
        <v>53</v>
      </c>
      <c r="BO52" s="8">
        <v>24</v>
      </c>
      <c r="BP52" s="8">
        <v>20</v>
      </c>
      <c r="BQ52" s="8">
        <v>176</v>
      </c>
      <c r="BR52" s="8">
        <v>21</v>
      </c>
      <c r="BS52" s="8">
        <v>11</v>
      </c>
      <c r="BT52" s="8">
        <v>17</v>
      </c>
      <c r="BU52" s="8">
        <v>74</v>
      </c>
      <c r="BV52" s="8">
        <v>18857</v>
      </c>
      <c r="BW52" s="8">
        <v>10</v>
      </c>
      <c r="BX52" s="8">
        <v>8</v>
      </c>
      <c r="BY52" s="8">
        <v>5</v>
      </c>
      <c r="BZ52" s="8">
        <v>2</v>
      </c>
      <c r="CA52" s="8">
        <v>42</v>
      </c>
      <c r="CB52" s="8">
        <v>22</v>
      </c>
      <c r="CC52" s="8">
        <v>16</v>
      </c>
      <c r="CD52" s="8">
        <v>25</v>
      </c>
      <c r="CE52" s="8">
        <v>22</v>
      </c>
      <c r="CF52" s="8">
        <v>5</v>
      </c>
      <c r="CG52" s="8">
        <v>13</v>
      </c>
      <c r="CH52" s="8">
        <v>88</v>
      </c>
      <c r="CI52" s="8">
        <v>41</v>
      </c>
      <c r="CJ52" s="8">
        <v>1</v>
      </c>
      <c r="CK52" s="8">
        <v>6</v>
      </c>
      <c r="CL52" s="8">
        <v>36</v>
      </c>
      <c r="CM52" s="8">
        <v>5</v>
      </c>
      <c r="CN52" s="8">
        <v>14</v>
      </c>
      <c r="CO52" s="8">
        <v>6</v>
      </c>
      <c r="CP52" s="8">
        <v>17</v>
      </c>
      <c r="CQ52" s="8">
        <v>16</v>
      </c>
      <c r="CR52" s="8">
        <v>22</v>
      </c>
      <c r="CS52" s="8">
        <v>46</v>
      </c>
      <c r="CT52" s="8">
        <v>8</v>
      </c>
      <c r="CU52" s="8">
        <v>11</v>
      </c>
      <c r="CV52" s="8">
        <v>17</v>
      </c>
      <c r="CW52" s="8">
        <v>139</v>
      </c>
      <c r="CX52" s="8">
        <v>35</v>
      </c>
      <c r="CY52" s="8">
        <v>46</v>
      </c>
      <c r="CZ52" s="8">
        <v>114</v>
      </c>
      <c r="DA52" s="8">
        <v>51</v>
      </c>
      <c r="DB52" s="8">
        <v>19</v>
      </c>
      <c r="DC52" s="8">
        <v>8</v>
      </c>
      <c r="DD52" s="8">
        <v>21</v>
      </c>
      <c r="DE52" s="8">
        <v>105</v>
      </c>
      <c r="DF52" s="8">
        <v>67081</v>
      </c>
      <c r="DG52" s="8">
        <v>43</v>
      </c>
      <c r="DH52" s="8">
        <v>110</v>
      </c>
      <c r="DI52" s="8">
        <v>56</v>
      </c>
      <c r="DJ52" s="8">
        <v>10</v>
      </c>
      <c r="DK52" s="8">
        <v>19</v>
      </c>
      <c r="DL52" s="8">
        <v>145</v>
      </c>
      <c r="DM52" s="8">
        <v>1</v>
      </c>
      <c r="DN52" s="8">
        <v>8</v>
      </c>
      <c r="DO52" s="8">
        <v>36</v>
      </c>
      <c r="DP52" s="8">
        <v>26</v>
      </c>
      <c r="DQ52" s="8">
        <v>16</v>
      </c>
      <c r="DR52" s="8">
        <v>3</v>
      </c>
      <c r="DS52" s="8">
        <v>244</v>
      </c>
      <c r="DT52" s="8">
        <v>21</v>
      </c>
      <c r="DU52" s="8">
        <v>5</v>
      </c>
      <c r="DV52" s="8">
        <v>6</v>
      </c>
      <c r="DW52" s="8">
        <v>19</v>
      </c>
      <c r="DX52" s="8">
        <v>48</v>
      </c>
      <c r="DY52" s="8">
        <v>24</v>
      </c>
      <c r="DZ52" s="8">
        <v>38</v>
      </c>
      <c r="EA52" s="8">
        <v>23</v>
      </c>
      <c r="EB52" s="8">
        <v>66</v>
      </c>
      <c r="EC52" s="8">
        <v>59</v>
      </c>
      <c r="ED52" s="8">
        <v>56</v>
      </c>
      <c r="EE52" s="8">
        <v>31</v>
      </c>
      <c r="EF52" s="8">
        <v>66</v>
      </c>
      <c r="EG52" s="8">
        <v>5</v>
      </c>
    </row>
    <row r="53" spans="2:137" s="10" customFormat="1" ht="12.75">
      <c r="B53" s="11" t="s">
        <v>118</v>
      </c>
      <c r="C53" s="12">
        <f aca="true" t="shared" si="18" ref="C53:AH53">C52/155567</f>
        <v>0.00013499006858781103</v>
      </c>
      <c r="D53" s="12">
        <f t="shared" si="18"/>
        <v>0.00019284295512544435</v>
      </c>
      <c r="E53" s="12">
        <f t="shared" si="18"/>
        <v>0.00010927767457108513</v>
      </c>
      <c r="F53" s="12">
        <f t="shared" si="18"/>
        <v>0.0001735586596128999</v>
      </c>
      <c r="G53" s="12">
        <f t="shared" si="18"/>
        <v>0.00025069584166307766</v>
      </c>
      <c r="H53" s="12">
        <f t="shared" si="18"/>
        <v>0.00031497682670489244</v>
      </c>
      <c r="I53" s="12">
        <f t="shared" si="18"/>
        <v>0.00026998013717562206</v>
      </c>
      <c r="J53" s="12">
        <f t="shared" si="18"/>
        <v>0.0001414181670919925</v>
      </c>
      <c r="K53" s="12">
        <f t="shared" si="18"/>
        <v>5.142478803345183E-05</v>
      </c>
      <c r="L53" s="12">
        <f t="shared" si="18"/>
        <v>6.428098504181479E-05</v>
      </c>
      <c r="M53" s="12">
        <f t="shared" si="18"/>
        <v>0.00019284295512544435</v>
      </c>
      <c r="N53" s="12">
        <f t="shared" si="18"/>
        <v>0.0009449304801146773</v>
      </c>
      <c r="O53" s="12">
        <f t="shared" si="18"/>
        <v>0.0003792578117467072</v>
      </c>
      <c r="P53" s="12">
        <f t="shared" si="18"/>
        <v>6.428098504181479E-05</v>
      </c>
      <c r="Q53" s="12">
        <f t="shared" si="18"/>
        <v>0.00025069584166307766</v>
      </c>
      <c r="R53" s="12">
        <f t="shared" si="18"/>
        <v>0.0021084163093715246</v>
      </c>
      <c r="S53" s="12">
        <f t="shared" si="18"/>
        <v>0.35426536476244963</v>
      </c>
      <c r="T53" s="12">
        <f t="shared" si="18"/>
        <v>0.05047985755333715</v>
      </c>
      <c r="U53" s="12">
        <f t="shared" si="18"/>
        <v>4.4996689529270345E-05</v>
      </c>
      <c r="V53" s="12">
        <f t="shared" si="18"/>
        <v>0.00011570577307526661</v>
      </c>
      <c r="W53" s="12">
        <f t="shared" si="18"/>
        <v>8.999337905854069E-05</v>
      </c>
      <c r="X53" s="12">
        <f t="shared" si="18"/>
        <v>8.356528055435922E-05</v>
      </c>
      <c r="Y53" s="12">
        <f t="shared" si="18"/>
        <v>0.0019155733542460804</v>
      </c>
      <c r="Z53" s="12">
        <f t="shared" si="18"/>
        <v>0.0018062956796749954</v>
      </c>
      <c r="AA53" s="12">
        <f t="shared" si="18"/>
        <v>3.856859102508887E-05</v>
      </c>
      <c r="AB53" s="12">
        <f t="shared" si="18"/>
        <v>1.9284295512544435E-05</v>
      </c>
      <c r="AC53" s="12">
        <f t="shared" si="18"/>
        <v>3.856859102508887E-05</v>
      </c>
      <c r="AD53" s="12">
        <f t="shared" si="18"/>
        <v>0.00010284957606690366</v>
      </c>
      <c r="AE53" s="12">
        <f t="shared" si="18"/>
        <v>8.999337905854069E-05</v>
      </c>
      <c r="AF53" s="12">
        <f t="shared" si="18"/>
        <v>0.0005013916833261553</v>
      </c>
      <c r="AG53" s="12">
        <f t="shared" si="18"/>
        <v>0.002204837786934247</v>
      </c>
      <c r="AH53" s="12">
        <f t="shared" si="18"/>
        <v>3.856859102508887E-05</v>
      </c>
      <c r="AI53" s="12">
        <f aca="true" t="shared" si="19" ref="AI53:CT53">AI52/155567</f>
        <v>4.4996689529270345E-05</v>
      </c>
      <c r="AJ53" s="12">
        <f t="shared" si="19"/>
        <v>0.000282836334183985</v>
      </c>
      <c r="AK53" s="12">
        <f t="shared" si="19"/>
        <v>3.214049252090739E-05</v>
      </c>
      <c r="AL53" s="12">
        <f t="shared" si="19"/>
        <v>0.0005592445698637886</v>
      </c>
      <c r="AM53" s="12">
        <f t="shared" si="19"/>
        <v>6.428098504181479E-05</v>
      </c>
      <c r="AN53" s="12">
        <f t="shared" si="19"/>
        <v>4.4996689529270345E-05</v>
      </c>
      <c r="AO53" s="12">
        <f t="shared" si="19"/>
        <v>0.00030854872820071095</v>
      </c>
      <c r="AP53" s="12">
        <f t="shared" si="19"/>
        <v>8.356528055435922E-05</v>
      </c>
      <c r="AQ53" s="12">
        <f t="shared" si="19"/>
        <v>0.0014013254739115623</v>
      </c>
      <c r="AR53" s="12">
        <f t="shared" si="19"/>
        <v>0.0001221338715794481</v>
      </c>
      <c r="AS53" s="12">
        <f t="shared" si="19"/>
        <v>0.0001221338715794481</v>
      </c>
      <c r="AT53" s="12">
        <f t="shared" si="19"/>
        <v>0.00041782640277179605</v>
      </c>
      <c r="AU53" s="12">
        <f t="shared" si="19"/>
        <v>8.356528055435922E-05</v>
      </c>
      <c r="AV53" s="12">
        <f t="shared" si="19"/>
        <v>8.999337905854069E-05</v>
      </c>
      <c r="AW53" s="12">
        <f t="shared" si="19"/>
        <v>0.00022498344764635173</v>
      </c>
      <c r="AX53" s="12">
        <f t="shared" si="19"/>
        <v>0.0002056991521338073</v>
      </c>
      <c r="AY53" s="12">
        <f t="shared" si="19"/>
        <v>0.00130490399634884</v>
      </c>
      <c r="AZ53" s="12">
        <f t="shared" si="19"/>
        <v>0.006537376178752563</v>
      </c>
      <c r="BA53" s="12">
        <f t="shared" si="19"/>
        <v>6.428098504181479E-05</v>
      </c>
      <c r="BB53" s="12">
        <f t="shared" si="19"/>
        <v>8.999337905854069E-05</v>
      </c>
      <c r="BC53" s="12">
        <f t="shared" si="19"/>
        <v>0.00026998013717562206</v>
      </c>
      <c r="BD53" s="12">
        <f t="shared" si="19"/>
        <v>0.0002378396446547147</v>
      </c>
      <c r="BE53" s="12">
        <f t="shared" si="19"/>
        <v>1.9284295512544435E-05</v>
      </c>
      <c r="BF53" s="12">
        <f t="shared" si="19"/>
        <v>5.142478803345183E-05</v>
      </c>
      <c r="BG53" s="12">
        <f t="shared" si="19"/>
        <v>3.214049252090739E-05</v>
      </c>
      <c r="BH53" s="12">
        <f t="shared" si="19"/>
        <v>3.214049252090739E-05</v>
      </c>
      <c r="BI53" s="12">
        <f t="shared" si="19"/>
        <v>6.4280985041814785E-06</v>
      </c>
      <c r="BJ53" s="12">
        <f t="shared" si="19"/>
        <v>8.999337905854069E-05</v>
      </c>
      <c r="BK53" s="12">
        <f t="shared" si="19"/>
        <v>3.214049252090739E-05</v>
      </c>
      <c r="BL53" s="12">
        <f t="shared" si="19"/>
        <v>2.5712394016725914E-05</v>
      </c>
      <c r="BM53" s="12">
        <f t="shared" si="19"/>
        <v>0.00036640161473834424</v>
      </c>
      <c r="BN53" s="12">
        <f t="shared" si="19"/>
        <v>0.0003406892207216183</v>
      </c>
      <c r="BO53" s="12">
        <f t="shared" si="19"/>
        <v>0.00015427436410035548</v>
      </c>
      <c r="BP53" s="12">
        <f t="shared" si="19"/>
        <v>0.00012856197008362957</v>
      </c>
      <c r="BQ53" s="12">
        <f t="shared" si="19"/>
        <v>0.00113134533673594</v>
      </c>
      <c r="BR53" s="12">
        <f t="shared" si="19"/>
        <v>0.00013499006858781103</v>
      </c>
      <c r="BS53" s="12">
        <f t="shared" si="19"/>
        <v>7.070908354599626E-05</v>
      </c>
      <c r="BT53" s="12">
        <f t="shared" si="19"/>
        <v>0.00010927767457108513</v>
      </c>
      <c r="BU53" s="12">
        <f t="shared" si="19"/>
        <v>0.0004756792893094294</v>
      </c>
      <c r="BV53" s="12">
        <f t="shared" si="19"/>
        <v>0.12121465349335013</v>
      </c>
      <c r="BW53" s="12">
        <f t="shared" si="19"/>
        <v>6.428098504181479E-05</v>
      </c>
      <c r="BX53" s="12">
        <f t="shared" si="19"/>
        <v>5.142478803345183E-05</v>
      </c>
      <c r="BY53" s="12">
        <f t="shared" si="19"/>
        <v>3.214049252090739E-05</v>
      </c>
      <c r="BZ53" s="12">
        <f t="shared" si="19"/>
        <v>1.2856197008362957E-05</v>
      </c>
      <c r="CA53" s="12">
        <f t="shared" si="19"/>
        <v>0.00026998013717562206</v>
      </c>
      <c r="CB53" s="12">
        <f t="shared" si="19"/>
        <v>0.0001414181670919925</v>
      </c>
      <c r="CC53" s="12">
        <f t="shared" si="19"/>
        <v>0.00010284957606690366</v>
      </c>
      <c r="CD53" s="12">
        <f t="shared" si="19"/>
        <v>0.00016070246260453696</v>
      </c>
      <c r="CE53" s="12">
        <f t="shared" si="19"/>
        <v>0.0001414181670919925</v>
      </c>
      <c r="CF53" s="12">
        <f t="shared" si="19"/>
        <v>3.214049252090739E-05</v>
      </c>
      <c r="CG53" s="12">
        <f t="shared" si="19"/>
        <v>8.356528055435922E-05</v>
      </c>
      <c r="CH53" s="12">
        <f t="shared" si="19"/>
        <v>0.00056567266836797</v>
      </c>
      <c r="CI53" s="12">
        <f t="shared" si="19"/>
        <v>0.0002635520386714406</v>
      </c>
      <c r="CJ53" s="12">
        <f t="shared" si="19"/>
        <v>6.4280985041814785E-06</v>
      </c>
      <c r="CK53" s="12">
        <f t="shared" si="19"/>
        <v>3.856859102508887E-05</v>
      </c>
      <c r="CL53" s="12">
        <f t="shared" si="19"/>
        <v>0.00023141154615053322</v>
      </c>
      <c r="CM53" s="12">
        <f t="shared" si="19"/>
        <v>3.214049252090739E-05</v>
      </c>
      <c r="CN53" s="12">
        <f t="shared" si="19"/>
        <v>8.999337905854069E-05</v>
      </c>
      <c r="CO53" s="12">
        <f t="shared" si="19"/>
        <v>3.856859102508887E-05</v>
      </c>
      <c r="CP53" s="12">
        <f t="shared" si="19"/>
        <v>0.00010927767457108513</v>
      </c>
      <c r="CQ53" s="12">
        <f t="shared" si="19"/>
        <v>0.00010284957606690366</v>
      </c>
      <c r="CR53" s="12">
        <f t="shared" si="19"/>
        <v>0.0001414181670919925</v>
      </c>
      <c r="CS53" s="12">
        <f t="shared" si="19"/>
        <v>0.000295692531192348</v>
      </c>
      <c r="CT53" s="12">
        <f t="shared" si="19"/>
        <v>5.142478803345183E-05</v>
      </c>
      <c r="CU53" s="12">
        <f aca="true" t="shared" si="20" ref="CU53:EG53">CU52/155567</f>
        <v>7.070908354599626E-05</v>
      </c>
      <c r="CV53" s="12">
        <f t="shared" si="20"/>
        <v>0.00010927767457108513</v>
      </c>
      <c r="CW53" s="12">
        <f t="shared" si="20"/>
        <v>0.0008935056920812255</v>
      </c>
      <c r="CX53" s="12">
        <f t="shared" si="20"/>
        <v>0.00022498344764635173</v>
      </c>
      <c r="CY53" s="12">
        <f t="shared" si="20"/>
        <v>0.000295692531192348</v>
      </c>
      <c r="CZ53" s="12">
        <f t="shared" si="20"/>
        <v>0.0007328032294766885</v>
      </c>
      <c r="DA53" s="12">
        <f t="shared" si="20"/>
        <v>0.0003278330237132554</v>
      </c>
      <c r="DB53" s="12">
        <f t="shared" si="20"/>
        <v>0.0001221338715794481</v>
      </c>
      <c r="DC53" s="12">
        <f t="shared" si="20"/>
        <v>5.142478803345183E-05</v>
      </c>
      <c r="DD53" s="12">
        <f t="shared" si="20"/>
        <v>0.00013499006858781103</v>
      </c>
      <c r="DE53" s="12">
        <f t="shared" si="20"/>
        <v>0.0006749503429390552</v>
      </c>
      <c r="DF53" s="12">
        <f t="shared" si="20"/>
        <v>0.43120327575899775</v>
      </c>
      <c r="DG53" s="12">
        <f t="shared" si="20"/>
        <v>0.00027640823567980354</v>
      </c>
      <c r="DH53" s="12">
        <f t="shared" si="20"/>
        <v>0.0007070908354599626</v>
      </c>
      <c r="DI53" s="12">
        <f t="shared" si="20"/>
        <v>0.00035997351623416276</v>
      </c>
      <c r="DJ53" s="12">
        <f t="shared" si="20"/>
        <v>6.428098504181479E-05</v>
      </c>
      <c r="DK53" s="12">
        <f t="shared" si="20"/>
        <v>0.0001221338715794481</v>
      </c>
      <c r="DL53" s="12">
        <f t="shared" si="20"/>
        <v>0.0009320742831063143</v>
      </c>
      <c r="DM53" s="12">
        <f t="shared" si="20"/>
        <v>6.4280985041814785E-06</v>
      </c>
      <c r="DN53" s="12">
        <f t="shared" si="20"/>
        <v>5.142478803345183E-05</v>
      </c>
      <c r="DO53" s="12">
        <f t="shared" si="20"/>
        <v>0.00023141154615053322</v>
      </c>
      <c r="DP53" s="12">
        <f t="shared" si="20"/>
        <v>0.00016713056110871844</v>
      </c>
      <c r="DQ53" s="12">
        <f t="shared" si="20"/>
        <v>0.00010284957606690366</v>
      </c>
      <c r="DR53" s="12">
        <f t="shared" si="20"/>
        <v>1.9284295512544435E-05</v>
      </c>
      <c r="DS53" s="12">
        <f t="shared" si="20"/>
        <v>0.0015684560350202807</v>
      </c>
      <c r="DT53" s="12">
        <f t="shared" si="20"/>
        <v>0.00013499006858781103</v>
      </c>
      <c r="DU53" s="12">
        <f t="shared" si="20"/>
        <v>3.214049252090739E-05</v>
      </c>
      <c r="DV53" s="12">
        <f t="shared" si="20"/>
        <v>3.856859102508887E-05</v>
      </c>
      <c r="DW53" s="12">
        <f t="shared" si="20"/>
        <v>0.0001221338715794481</v>
      </c>
      <c r="DX53" s="12">
        <f t="shared" si="20"/>
        <v>0.00030854872820071095</v>
      </c>
      <c r="DY53" s="12">
        <f t="shared" si="20"/>
        <v>0.00015427436410035548</v>
      </c>
      <c r="DZ53" s="12">
        <f t="shared" si="20"/>
        <v>0.0002442677431588962</v>
      </c>
      <c r="EA53" s="12">
        <f t="shared" si="20"/>
        <v>0.000147846265596174</v>
      </c>
      <c r="EB53" s="12">
        <f t="shared" si="20"/>
        <v>0.00042425450127597754</v>
      </c>
      <c r="EC53" s="12">
        <f t="shared" si="20"/>
        <v>0.0003792578117467072</v>
      </c>
      <c r="ED53" s="12">
        <f t="shared" si="20"/>
        <v>0.00035997351623416276</v>
      </c>
      <c r="EE53" s="12">
        <f t="shared" si="20"/>
        <v>0.00019927105362962583</v>
      </c>
      <c r="EF53" s="12">
        <f t="shared" si="20"/>
        <v>0.00042425450127597754</v>
      </c>
      <c r="EG53" s="12">
        <f t="shared" si="20"/>
        <v>3.214049252090739E-05</v>
      </c>
    </row>
    <row r="54" spans="2:137" ht="4.5" customHeight="1">
      <c r="B54" s="13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</row>
    <row r="55" spans="1:137" ht="12.75">
      <c r="A55" s="3" t="s">
        <v>41</v>
      </c>
      <c r="B55" s="13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</row>
    <row r="56" spans="2:137" ht="12.75">
      <c r="B56" s="7" t="s">
        <v>40</v>
      </c>
      <c r="C56" s="8">
        <v>11</v>
      </c>
      <c r="D56" s="8">
        <v>22</v>
      </c>
      <c r="E56" s="8">
        <v>2</v>
      </c>
      <c r="F56" s="8">
        <v>1</v>
      </c>
      <c r="G56" s="8">
        <v>22</v>
      </c>
      <c r="H56" s="8">
        <v>5</v>
      </c>
      <c r="I56" s="8">
        <v>54</v>
      </c>
      <c r="J56" s="8">
        <v>3</v>
      </c>
      <c r="K56" s="8">
        <v>2</v>
      </c>
      <c r="L56" s="8">
        <v>2</v>
      </c>
      <c r="M56" s="8">
        <v>0</v>
      </c>
      <c r="N56" s="8">
        <v>40</v>
      </c>
      <c r="O56" s="8">
        <v>51</v>
      </c>
      <c r="P56" s="8">
        <v>6</v>
      </c>
      <c r="Q56" s="8">
        <v>12</v>
      </c>
      <c r="R56" s="8">
        <v>65</v>
      </c>
      <c r="S56" s="8">
        <v>46784</v>
      </c>
      <c r="T56" s="8">
        <v>5539</v>
      </c>
      <c r="U56" s="8">
        <v>2</v>
      </c>
      <c r="V56" s="8">
        <v>9</v>
      </c>
      <c r="W56" s="8">
        <v>10</v>
      </c>
      <c r="X56" s="8">
        <v>0</v>
      </c>
      <c r="Y56" s="8">
        <v>147</v>
      </c>
      <c r="Z56" s="8">
        <v>160</v>
      </c>
      <c r="AA56" s="8">
        <v>3</v>
      </c>
      <c r="AB56" s="8">
        <v>2</v>
      </c>
      <c r="AC56" s="8">
        <v>2</v>
      </c>
      <c r="AD56" s="8">
        <v>8</v>
      </c>
      <c r="AE56" s="8">
        <v>11</v>
      </c>
      <c r="AF56" s="8">
        <v>34</v>
      </c>
      <c r="AG56" s="8">
        <v>214</v>
      </c>
      <c r="AH56" s="8">
        <v>6</v>
      </c>
      <c r="AI56" s="8">
        <v>3</v>
      </c>
      <c r="AJ56" s="8">
        <v>12</v>
      </c>
      <c r="AK56" s="8">
        <v>8</v>
      </c>
      <c r="AL56" s="8">
        <v>47</v>
      </c>
      <c r="AM56" s="8">
        <v>5</v>
      </c>
      <c r="AN56" s="8">
        <v>16</v>
      </c>
      <c r="AO56" s="8">
        <v>16</v>
      </c>
      <c r="AP56" s="8">
        <v>9</v>
      </c>
      <c r="AQ56" s="8">
        <v>27</v>
      </c>
      <c r="AR56" s="8">
        <v>6</v>
      </c>
      <c r="AS56" s="8">
        <v>19</v>
      </c>
      <c r="AT56" s="8">
        <v>42</v>
      </c>
      <c r="AU56" s="8">
        <v>14</v>
      </c>
      <c r="AV56" s="8">
        <v>7</v>
      </c>
      <c r="AW56" s="8">
        <v>8</v>
      </c>
      <c r="AX56" s="8">
        <v>21</v>
      </c>
      <c r="AY56" s="8">
        <v>11</v>
      </c>
      <c r="AZ56" s="8">
        <v>1204</v>
      </c>
      <c r="BA56" s="8">
        <v>8</v>
      </c>
      <c r="BB56" s="8">
        <v>7</v>
      </c>
      <c r="BC56" s="8">
        <v>19</v>
      </c>
      <c r="BD56" s="8">
        <v>24</v>
      </c>
      <c r="BE56" s="8">
        <v>0</v>
      </c>
      <c r="BF56" s="8">
        <v>6</v>
      </c>
      <c r="BG56" s="8">
        <v>1</v>
      </c>
      <c r="BH56" s="8">
        <v>8</v>
      </c>
      <c r="BI56" s="8">
        <v>6</v>
      </c>
      <c r="BJ56" s="8">
        <v>5</v>
      </c>
      <c r="BK56" s="8">
        <v>3</v>
      </c>
      <c r="BL56" s="8">
        <v>1</v>
      </c>
      <c r="BM56" s="8">
        <v>56</v>
      </c>
      <c r="BN56" s="8">
        <v>12</v>
      </c>
      <c r="BO56" s="8">
        <v>4</v>
      </c>
      <c r="BP56" s="8">
        <v>3</v>
      </c>
      <c r="BQ56" s="8">
        <v>141</v>
      </c>
      <c r="BR56" s="8">
        <v>15</v>
      </c>
      <c r="BS56" s="8">
        <v>1</v>
      </c>
      <c r="BT56" s="8">
        <v>10</v>
      </c>
      <c r="BU56" s="8">
        <v>20</v>
      </c>
      <c r="BV56" s="8">
        <v>9955</v>
      </c>
      <c r="BW56" s="8">
        <v>5</v>
      </c>
      <c r="BX56" s="8">
        <v>2</v>
      </c>
      <c r="BY56" s="8">
        <v>3</v>
      </c>
      <c r="BZ56" s="8">
        <v>0</v>
      </c>
      <c r="CA56" s="8">
        <v>14</v>
      </c>
      <c r="CB56" s="8">
        <v>5</v>
      </c>
      <c r="CC56" s="8">
        <v>1</v>
      </c>
      <c r="CD56" s="8">
        <v>9</v>
      </c>
      <c r="CE56" s="8">
        <v>12</v>
      </c>
      <c r="CF56" s="8">
        <v>146</v>
      </c>
      <c r="CG56" s="8">
        <v>2</v>
      </c>
      <c r="CH56" s="8">
        <v>10</v>
      </c>
      <c r="CI56" s="8">
        <v>14</v>
      </c>
      <c r="CJ56" s="8">
        <v>0</v>
      </c>
      <c r="CK56" s="8">
        <v>6</v>
      </c>
      <c r="CL56" s="8">
        <v>5</v>
      </c>
      <c r="CM56" s="8">
        <v>4</v>
      </c>
      <c r="CN56" s="8">
        <v>9</v>
      </c>
      <c r="CO56" s="8">
        <v>3</v>
      </c>
      <c r="CP56" s="8">
        <v>5</v>
      </c>
      <c r="CQ56" s="8">
        <v>5</v>
      </c>
      <c r="CR56" s="8">
        <v>8</v>
      </c>
      <c r="CS56" s="8">
        <v>3</v>
      </c>
      <c r="CT56" s="8">
        <v>9</v>
      </c>
      <c r="CU56" s="8">
        <v>3</v>
      </c>
      <c r="CV56" s="8">
        <v>28</v>
      </c>
      <c r="CW56" s="8">
        <v>83</v>
      </c>
      <c r="CX56" s="8">
        <v>14</v>
      </c>
      <c r="CY56" s="8">
        <v>12</v>
      </c>
      <c r="CZ56" s="8">
        <v>35</v>
      </c>
      <c r="DA56" s="8">
        <v>0</v>
      </c>
      <c r="DB56" s="8">
        <v>1</v>
      </c>
      <c r="DC56" s="8">
        <v>5</v>
      </c>
      <c r="DD56" s="8">
        <v>15</v>
      </c>
      <c r="DE56" s="8">
        <v>95</v>
      </c>
      <c r="DF56" s="8">
        <v>31321</v>
      </c>
      <c r="DG56" s="8">
        <v>7</v>
      </c>
      <c r="DH56" s="8">
        <v>72</v>
      </c>
      <c r="DI56" s="8">
        <v>16</v>
      </c>
      <c r="DJ56" s="8">
        <v>6</v>
      </c>
      <c r="DK56" s="8">
        <v>20</v>
      </c>
      <c r="DL56" s="8">
        <v>17</v>
      </c>
      <c r="DM56" s="8">
        <v>2</v>
      </c>
      <c r="DN56" s="8">
        <v>2</v>
      </c>
      <c r="DO56" s="8">
        <v>8</v>
      </c>
      <c r="DP56" s="8">
        <v>7</v>
      </c>
      <c r="DQ56" s="8">
        <v>12</v>
      </c>
      <c r="DR56" s="8">
        <v>2</v>
      </c>
      <c r="DS56" s="8">
        <v>548</v>
      </c>
      <c r="DT56" s="8">
        <v>14</v>
      </c>
      <c r="DU56" s="8">
        <v>2</v>
      </c>
      <c r="DV56" s="8">
        <v>3</v>
      </c>
      <c r="DW56" s="8">
        <v>6</v>
      </c>
      <c r="DX56" s="8">
        <v>9</v>
      </c>
      <c r="DY56" s="8">
        <v>2</v>
      </c>
      <c r="DZ56" s="8">
        <v>24</v>
      </c>
      <c r="EA56" s="8">
        <v>14</v>
      </c>
      <c r="EB56" s="8">
        <v>30</v>
      </c>
      <c r="EC56" s="8">
        <v>22</v>
      </c>
      <c r="ED56" s="8">
        <v>23</v>
      </c>
      <c r="EE56" s="8">
        <v>36</v>
      </c>
      <c r="EF56" s="8">
        <v>14</v>
      </c>
      <c r="EG56" s="8">
        <v>2</v>
      </c>
    </row>
    <row r="57" spans="2:137" ht="12.75">
      <c r="B57" s="7" t="s">
        <v>11</v>
      </c>
      <c r="C57" s="8">
        <v>33</v>
      </c>
      <c r="D57" s="8">
        <v>27</v>
      </c>
      <c r="E57" s="8">
        <v>12</v>
      </c>
      <c r="F57" s="8">
        <v>10</v>
      </c>
      <c r="G57" s="8">
        <v>52</v>
      </c>
      <c r="H57" s="8">
        <v>7</v>
      </c>
      <c r="I57" s="8">
        <v>40</v>
      </c>
      <c r="J57" s="8">
        <v>19</v>
      </c>
      <c r="K57" s="8">
        <v>1</v>
      </c>
      <c r="L57" s="8">
        <v>8</v>
      </c>
      <c r="M57" s="8">
        <v>5</v>
      </c>
      <c r="N57" s="8">
        <v>57</v>
      </c>
      <c r="O57" s="8">
        <v>71</v>
      </c>
      <c r="P57" s="8">
        <v>8</v>
      </c>
      <c r="Q57" s="8">
        <v>6</v>
      </c>
      <c r="R57" s="8">
        <v>106</v>
      </c>
      <c r="S57" s="8">
        <v>54944</v>
      </c>
      <c r="T57" s="8">
        <v>7391</v>
      </c>
      <c r="U57" s="8">
        <v>2</v>
      </c>
      <c r="V57" s="8">
        <v>11</v>
      </c>
      <c r="W57" s="8">
        <v>37</v>
      </c>
      <c r="X57" s="8">
        <v>8</v>
      </c>
      <c r="Y57" s="8">
        <v>189</v>
      </c>
      <c r="Z57" s="8">
        <v>222</v>
      </c>
      <c r="AA57" s="8">
        <v>17</v>
      </c>
      <c r="AB57" s="8">
        <v>6</v>
      </c>
      <c r="AC57" s="8">
        <v>3</v>
      </c>
      <c r="AD57" s="8">
        <v>15</v>
      </c>
      <c r="AE57" s="8">
        <v>10</v>
      </c>
      <c r="AF57" s="8">
        <v>121</v>
      </c>
      <c r="AG57" s="8">
        <v>396</v>
      </c>
      <c r="AH57" s="8">
        <v>21</v>
      </c>
      <c r="AI57" s="8">
        <v>3</v>
      </c>
      <c r="AJ57" s="8">
        <v>36</v>
      </c>
      <c r="AK57" s="8">
        <v>13</v>
      </c>
      <c r="AL57" s="8">
        <v>167</v>
      </c>
      <c r="AM57" s="8">
        <v>5</v>
      </c>
      <c r="AN57" s="8">
        <v>10</v>
      </c>
      <c r="AO57" s="8">
        <v>60</v>
      </c>
      <c r="AP57" s="8">
        <v>14</v>
      </c>
      <c r="AQ57" s="8">
        <v>26</v>
      </c>
      <c r="AR57" s="8">
        <v>13</v>
      </c>
      <c r="AS57" s="8">
        <v>46</v>
      </c>
      <c r="AT57" s="8">
        <v>48</v>
      </c>
      <c r="AU57" s="8">
        <v>28</v>
      </c>
      <c r="AV57" s="8">
        <v>18</v>
      </c>
      <c r="AW57" s="8">
        <v>29</v>
      </c>
      <c r="AX57" s="8">
        <v>39</v>
      </c>
      <c r="AY57" s="8">
        <v>13</v>
      </c>
      <c r="AZ57" s="8">
        <v>1854</v>
      </c>
      <c r="BA57" s="8">
        <v>8</v>
      </c>
      <c r="BB57" s="8">
        <v>10</v>
      </c>
      <c r="BC57" s="8">
        <v>33</v>
      </c>
      <c r="BD57" s="8">
        <v>43</v>
      </c>
      <c r="BE57" s="8">
        <v>5</v>
      </c>
      <c r="BF57" s="8">
        <v>7</v>
      </c>
      <c r="BG57" s="8">
        <v>5</v>
      </c>
      <c r="BH57" s="8">
        <v>10</v>
      </c>
      <c r="BI57" s="8">
        <v>6</v>
      </c>
      <c r="BJ57" s="8">
        <v>16</v>
      </c>
      <c r="BK57" s="8">
        <v>8</v>
      </c>
      <c r="BL57" s="8">
        <v>3</v>
      </c>
      <c r="BM57" s="8">
        <v>62</v>
      </c>
      <c r="BN57" s="8">
        <v>40</v>
      </c>
      <c r="BO57" s="8">
        <v>7</v>
      </c>
      <c r="BP57" s="8">
        <v>14</v>
      </c>
      <c r="BQ57" s="8">
        <v>235</v>
      </c>
      <c r="BR57" s="8">
        <v>62</v>
      </c>
      <c r="BS57" s="8">
        <v>7</v>
      </c>
      <c r="BT57" s="8">
        <v>16</v>
      </c>
      <c r="BU57" s="8">
        <v>45</v>
      </c>
      <c r="BV57" s="8">
        <v>17738</v>
      </c>
      <c r="BW57" s="8">
        <v>6</v>
      </c>
      <c r="BX57" s="8">
        <v>5</v>
      </c>
      <c r="BY57" s="8">
        <v>8</v>
      </c>
      <c r="BZ57" s="8">
        <v>3</v>
      </c>
      <c r="CA57" s="8">
        <v>33</v>
      </c>
      <c r="CB57" s="8">
        <v>16</v>
      </c>
      <c r="CC57" s="8">
        <v>7</v>
      </c>
      <c r="CD57" s="8">
        <v>31</v>
      </c>
      <c r="CE57" s="8">
        <v>38</v>
      </c>
      <c r="CF57" s="8">
        <v>45</v>
      </c>
      <c r="CG57" s="8">
        <v>12</v>
      </c>
      <c r="CH57" s="8">
        <v>11</v>
      </c>
      <c r="CI57" s="8">
        <v>43</v>
      </c>
      <c r="CJ57" s="8">
        <v>4</v>
      </c>
      <c r="CK57" s="8">
        <v>8</v>
      </c>
      <c r="CL57" s="8">
        <v>19</v>
      </c>
      <c r="CM57" s="8">
        <v>2</v>
      </c>
      <c r="CN57" s="8">
        <v>23</v>
      </c>
      <c r="CO57" s="8">
        <v>3</v>
      </c>
      <c r="CP57" s="8">
        <v>15</v>
      </c>
      <c r="CQ57" s="8">
        <v>33</v>
      </c>
      <c r="CR57" s="8">
        <v>29</v>
      </c>
      <c r="CS57" s="8">
        <v>9</v>
      </c>
      <c r="CT57" s="8">
        <v>35</v>
      </c>
      <c r="CU57" s="8">
        <v>11</v>
      </c>
      <c r="CV57" s="8">
        <v>59</v>
      </c>
      <c r="CW57" s="8">
        <v>217</v>
      </c>
      <c r="CX57" s="8">
        <v>62</v>
      </c>
      <c r="CY57" s="8">
        <v>48</v>
      </c>
      <c r="CZ57" s="8">
        <v>63</v>
      </c>
      <c r="DA57" s="8">
        <v>9</v>
      </c>
      <c r="DB57" s="8">
        <v>1</v>
      </c>
      <c r="DC57" s="8">
        <v>6</v>
      </c>
      <c r="DD57" s="8">
        <v>4</v>
      </c>
      <c r="DE57" s="8">
        <v>195</v>
      </c>
      <c r="DF57" s="8">
        <v>44789</v>
      </c>
      <c r="DG57" s="8">
        <v>14</v>
      </c>
      <c r="DH57" s="8">
        <v>179</v>
      </c>
      <c r="DI57" s="8">
        <v>27</v>
      </c>
      <c r="DJ57" s="8">
        <v>6</v>
      </c>
      <c r="DK57" s="8">
        <v>30</v>
      </c>
      <c r="DL57" s="8">
        <v>60</v>
      </c>
      <c r="DM57" s="8">
        <v>5</v>
      </c>
      <c r="DN57" s="8">
        <v>8</v>
      </c>
      <c r="DO57" s="8">
        <v>18</v>
      </c>
      <c r="DP57" s="8">
        <v>13</v>
      </c>
      <c r="DQ57" s="8">
        <v>6</v>
      </c>
      <c r="DR57" s="8">
        <v>2</v>
      </c>
      <c r="DS57" s="8">
        <v>418</v>
      </c>
      <c r="DT57" s="8">
        <v>18</v>
      </c>
      <c r="DU57" s="8">
        <v>2</v>
      </c>
      <c r="DV57" s="8">
        <v>7</v>
      </c>
      <c r="DW57" s="8">
        <v>13</v>
      </c>
      <c r="DX57" s="8">
        <v>5</v>
      </c>
      <c r="DY57" s="8">
        <v>22</v>
      </c>
      <c r="DZ57" s="8">
        <v>69</v>
      </c>
      <c r="EA57" s="8">
        <v>33</v>
      </c>
      <c r="EB57" s="8">
        <v>93</v>
      </c>
      <c r="EC57" s="8">
        <v>37</v>
      </c>
      <c r="ED57" s="8">
        <v>77</v>
      </c>
      <c r="EE57" s="8">
        <v>31</v>
      </c>
      <c r="EF57" s="8">
        <v>89</v>
      </c>
      <c r="EG57" s="8">
        <v>3</v>
      </c>
    </row>
    <row r="58" spans="1:137" ht="12.75">
      <c r="A58" s="9" t="s">
        <v>14</v>
      </c>
      <c r="C58" s="8">
        <v>44</v>
      </c>
      <c r="D58" s="8">
        <v>49</v>
      </c>
      <c r="E58" s="8">
        <v>14</v>
      </c>
      <c r="F58" s="8">
        <v>11</v>
      </c>
      <c r="G58" s="8">
        <v>74</v>
      </c>
      <c r="H58" s="8">
        <v>12</v>
      </c>
      <c r="I58" s="8">
        <v>94</v>
      </c>
      <c r="J58" s="8">
        <v>22</v>
      </c>
      <c r="K58" s="8">
        <v>3</v>
      </c>
      <c r="L58" s="8">
        <v>10</v>
      </c>
      <c r="M58" s="8">
        <v>5</v>
      </c>
      <c r="N58" s="8">
        <v>97</v>
      </c>
      <c r="O58" s="8">
        <v>122</v>
      </c>
      <c r="P58" s="8">
        <v>14</v>
      </c>
      <c r="Q58" s="8">
        <v>18</v>
      </c>
      <c r="R58" s="8">
        <v>171</v>
      </c>
      <c r="S58" s="8">
        <v>101728</v>
      </c>
      <c r="T58" s="8">
        <v>12930</v>
      </c>
      <c r="U58" s="8">
        <v>4</v>
      </c>
      <c r="V58" s="8">
        <v>20</v>
      </c>
      <c r="W58" s="8">
        <v>47</v>
      </c>
      <c r="X58" s="8">
        <v>8</v>
      </c>
      <c r="Y58" s="8">
        <v>336</v>
      </c>
      <c r="Z58" s="8">
        <v>382</v>
      </c>
      <c r="AA58" s="8">
        <v>20</v>
      </c>
      <c r="AB58" s="8">
        <v>8</v>
      </c>
      <c r="AC58" s="8">
        <v>5</v>
      </c>
      <c r="AD58" s="8">
        <v>23</v>
      </c>
      <c r="AE58" s="8">
        <v>21</v>
      </c>
      <c r="AF58" s="8">
        <v>155</v>
      </c>
      <c r="AG58" s="8">
        <v>610</v>
      </c>
      <c r="AH58" s="8">
        <v>27</v>
      </c>
      <c r="AI58" s="8">
        <v>6</v>
      </c>
      <c r="AJ58" s="8">
        <v>48</v>
      </c>
      <c r="AK58" s="8">
        <v>21</v>
      </c>
      <c r="AL58" s="8">
        <v>214</v>
      </c>
      <c r="AM58" s="8">
        <v>10</v>
      </c>
      <c r="AN58" s="8">
        <v>26</v>
      </c>
      <c r="AO58" s="8">
        <v>76</v>
      </c>
      <c r="AP58" s="8">
        <v>23</v>
      </c>
      <c r="AQ58" s="8">
        <v>53</v>
      </c>
      <c r="AR58" s="8">
        <v>19</v>
      </c>
      <c r="AS58" s="8">
        <v>65</v>
      </c>
      <c r="AT58" s="8">
        <v>90</v>
      </c>
      <c r="AU58" s="8">
        <v>42</v>
      </c>
      <c r="AV58" s="8">
        <v>25</v>
      </c>
      <c r="AW58" s="8">
        <v>37</v>
      </c>
      <c r="AX58" s="8">
        <v>60</v>
      </c>
      <c r="AY58" s="8">
        <v>24</v>
      </c>
      <c r="AZ58" s="8">
        <v>3058</v>
      </c>
      <c r="BA58" s="8">
        <v>16</v>
      </c>
      <c r="BB58" s="8">
        <v>17</v>
      </c>
      <c r="BC58" s="8">
        <v>52</v>
      </c>
      <c r="BD58" s="8">
        <v>67</v>
      </c>
      <c r="BE58" s="8">
        <v>5</v>
      </c>
      <c r="BF58" s="8">
        <v>13</v>
      </c>
      <c r="BG58" s="8">
        <v>6</v>
      </c>
      <c r="BH58" s="8">
        <v>18</v>
      </c>
      <c r="BI58" s="8">
        <v>12</v>
      </c>
      <c r="BJ58" s="8">
        <v>21</v>
      </c>
      <c r="BK58" s="8">
        <v>11</v>
      </c>
      <c r="BL58" s="8">
        <v>4</v>
      </c>
      <c r="BM58" s="8">
        <v>118</v>
      </c>
      <c r="BN58" s="8">
        <v>52</v>
      </c>
      <c r="BO58" s="8">
        <v>11</v>
      </c>
      <c r="BP58" s="8">
        <v>17</v>
      </c>
      <c r="BQ58" s="8">
        <v>376</v>
      </c>
      <c r="BR58" s="8">
        <v>77</v>
      </c>
      <c r="BS58" s="8">
        <v>8</v>
      </c>
      <c r="BT58" s="8">
        <v>26</v>
      </c>
      <c r="BU58" s="8">
        <v>65</v>
      </c>
      <c r="BV58" s="8">
        <v>27693</v>
      </c>
      <c r="BW58" s="8">
        <v>11</v>
      </c>
      <c r="BX58" s="8">
        <v>7</v>
      </c>
      <c r="BY58" s="8">
        <v>11</v>
      </c>
      <c r="BZ58" s="8">
        <v>3</v>
      </c>
      <c r="CA58" s="8">
        <v>47</v>
      </c>
      <c r="CB58" s="8">
        <v>21</v>
      </c>
      <c r="CC58" s="8">
        <v>8</v>
      </c>
      <c r="CD58" s="8">
        <v>40</v>
      </c>
      <c r="CE58" s="8">
        <v>50</v>
      </c>
      <c r="CF58" s="8">
        <v>191</v>
      </c>
      <c r="CG58" s="8">
        <v>14</v>
      </c>
      <c r="CH58" s="8">
        <v>21</v>
      </c>
      <c r="CI58" s="8">
        <v>57</v>
      </c>
      <c r="CJ58" s="8">
        <v>4</v>
      </c>
      <c r="CK58" s="8">
        <v>14</v>
      </c>
      <c r="CL58" s="8">
        <v>24</v>
      </c>
      <c r="CM58" s="8">
        <v>6</v>
      </c>
      <c r="CN58" s="8">
        <v>32</v>
      </c>
      <c r="CO58" s="8">
        <v>6</v>
      </c>
      <c r="CP58" s="8">
        <v>20</v>
      </c>
      <c r="CQ58" s="8">
        <v>38</v>
      </c>
      <c r="CR58" s="8">
        <v>37</v>
      </c>
      <c r="CS58" s="8">
        <v>12</v>
      </c>
      <c r="CT58" s="8">
        <v>44</v>
      </c>
      <c r="CU58" s="8">
        <v>14</v>
      </c>
      <c r="CV58" s="8">
        <v>87</v>
      </c>
      <c r="CW58" s="8">
        <v>300</v>
      </c>
      <c r="CX58" s="8">
        <v>76</v>
      </c>
      <c r="CY58" s="8">
        <v>60</v>
      </c>
      <c r="CZ58" s="8">
        <v>98</v>
      </c>
      <c r="DA58" s="8">
        <v>9</v>
      </c>
      <c r="DB58" s="8">
        <v>2</v>
      </c>
      <c r="DC58" s="8">
        <v>11</v>
      </c>
      <c r="DD58" s="8">
        <v>19</v>
      </c>
      <c r="DE58" s="8">
        <v>290</v>
      </c>
      <c r="DF58" s="8">
        <v>76110</v>
      </c>
      <c r="DG58" s="8">
        <v>21</v>
      </c>
      <c r="DH58" s="8">
        <v>251</v>
      </c>
      <c r="DI58" s="8">
        <v>43</v>
      </c>
      <c r="DJ58" s="8">
        <v>12</v>
      </c>
      <c r="DK58" s="8">
        <v>50</v>
      </c>
      <c r="DL58" s="8">
        <v>77</v>
      </c>
      <c r="DM58" s="8">
        <v>7</v>
      </c>
      <c r="DN58" s="8">
        <v>10</v>
      </c>
      <c r="DO58" s="8">
        <v>26</v>
      </c>
      <c r="DP58" s="8">
        <v>20</v>
      </c>
      <c r="DQ58" s="8">
        <v>18</v>
      </c>
      <c r="DR58" s="8">
        <v>4</v>
      </c>
      <c r="DS58" s="8">
        <v>966</v>
      </c>
      <c r="DT58" s="8">
        <v>32</v>
      </c>
      <c r="DU58" s="8">
        <v>4</v>
      </c>
      <c r="DV58" s="8">
        <v>10</v>
      </c>
      <c r="DW58" s="8">
        <v>19</v>
      </c>
      <c r="DX58" s="8">
        <v>14</v>
      </c>
      <c r="DY58" s="8">
        <v>24</v>
      </c>
      <c r="DZ58" s="8">
        <v>93</v>
      </c>
      <c r="EA58" s="8">
        <v>47</v>
      </c>
      <c r="EB58" s="8">
        <v>123</v>
      </c>
      <c r="EC58" s="8">
        <v>59</v>
      </c>
      <c r="ED58" s="8">
        <v>100</v>
      </c>
      <c r="EE58" s="8">
        <v>67</v>
      </c>
      <c r="EF58" s="8">
        <v>103</v>
      </c>
      <c r="EG58" s="8">
        <v>5</v>
      </c>
    </row>
    <row r="59" spans="2:137" s="10" customFormat="1" ht="12.75">
      <c r="B59" s="11" t="s">
        <v>118</v>
      </c>
      <c r="C59" s="12">
        <f aca="true" t="shared" si="21" ref="C59:AH59">C58/229667</f>
        <v>0.00019158172484510182</v>
      </c>
      <c r="D59" s="12">
        <f t="shared" si="21"/>
        <v>0.00021335237539568157</v>
      </c>
      <c r="E59" s="12">
        <f t="shared" si="21"/>
        <v>6.0957821541623304E-05</v>
      </c>
      <c r="F59" s="12">
        <f t="shared" si="21"/>
        <v>4.7895431211275455E-05</v>
      </c>
      <c r="G59" s="12">
        <f t="shared" si="21"/>
        <v>0.00032220562814858035</v>
      </c>
      <c r="H59" s="12">
        <f t="shared" si="21"/>
        <v>5.224956132139141E-05</v>
      </c>
      <c r="I59" s="12">
        <f t="shared" si="21"/>
        <v>0.00040928823035089933</v>
      </c>
      <c r="J59" s="12">
        <f t="shared" si="21"/>
        <v>9.579086242255091E-05</v>
      </c>
      <c r="K59" s="12">
        <f t="shared" si="21"/>
        <v>1.3062390330347852E-05</v>
      </c>
      <c r="L59" s="12">
        <f t="shared" si="21"/>
        <v>4.3541301101159504E-05</v>
      </c>
      <c r="M59" s="12">
        <f t="shared" si="21"/>
        <v>2.1770650550579752E-05</v>
      </c>
      <c r="N59" s="12">
        <f t="shared" si="21"/>
        <v>0.0004223506206812472</v>
      </c>
      <c r="O59" s="12">
        <f t="shared" si="21"/>
        <v>0.0005312038734341459</v>
      </c>
      <c r="P59" s="12">
        <f t="shared" si="21"/>
        <v>6.0957821541623304E-05</v>
      </c>
      <c r="Q59" s="12">
        <f t="shared" si="21"/>
        <v>7.83743419820871E-05</v>
      </c>
      <c r="R59" s="12">
        <f t="shared" si="21"/>
        <v>0.0007445562488298276</v>
      </c>
      <c r="S59" s="12">
        <f t="shared" si="21"/>
        <v>0.44293694784187543</v>
      </c>
      <c r="T59" s="12">
        <f t="shared" si="21"/>
        <v>0.05629890232379924</v>
      </c>
      <c r="U59" s="12">
        <f t="shared" si="21"/>
        <v>1.7416520440463804E-05</v>
      </c>
      <c r="V59" s="12">
        <f t="shared" si="21"/>
        <v>8.708260220231901E-05</v>
      </c>
      <c r="W59" s="12">
        <f t="shared" si="21"/>
        <v>0.00020464411517544966</v>
      </c>
      <c r="X59" s="12">
        <f t="shared" si="21"/>
        <v>3.483304088092761E-05</v>
      </c>
      <c r="Y59" s="12">
        <f t="shared" si="21"/>
        <v>0.0014629877169989593</v>
      </c>
      <c r="Z59" s="12">
        <f t="shared" si="21"/>
        <v>0.001663277702064293</v>
      </c>
      <c r="AA59" s="12">
        <f t="shared" si="21"/>
        <v>8.708260220231901E-05</v>
      </c>
      <c r="AB59" s="12">
        <f t="shared" si="21"/>
        <v>3.483304088092761E-05</v>
      </c>
      <c r="AC59" s="12">
        <f t="shared" si="21"/>
        <v>2.1770650550579752E-05</v>
      </c>
      <c r="AD59" s="12">
        <f t="shared" si="21"/>
        <v>0.00010014499253266686</v>
      </c>
      <c r="AE59" s="12">
        <f t="shared" si="21"/>
        <v>9.143673231243496E-05</v>
      </c>
      <c r="AF59" s="12">
        <f t="shared" si="21"/>
        <v>0.0006748901670679723</v>
      </c>
      <c r="AG59" s="12">
        <f t="shared" si="21"/>
        <v>0.00265601936717073</v>
      </c>
      <c r="AH59" s="12">
        <f t="shared" si="21"/>
        <v>0.00011756151297313067</v>
      </c>
      <c r="AI59" s="12">
        <f aca="true" t="shared" si="22" ref="AI59:CT59">AI58/229667</f>
        <v>2.6124780660695704E-05</v>
      </c>
      <c r="AJ59" s="12">
        <f t="shared" si="22"/>
        <v>0.00020899824528556563</v>
      </c>
      <c r="AK59" s="12">
        <f t="shared" si="22"/>
        <v>9.143673231243496E-05</v>
      </c>
      <c r="AL59" s="12">
        <f t="shared" si="22"/>
        <v>0.0009317838435648134</v>
      </c>
      <c r="AM59" s="12">
        <f t="shared" si="22"/>
        <v>4.3541301101159504E-05</v>
      </c>
      <c r="AN59" s="12">
        <f t="shared" si="22"/>
        <v>0.00011320738286301472</v>
      </c>
      <c r="AO59" s="12">
        <f t="shared" si="22"/>
        <v>0.0003309138883688122</v>
      </c>
      <c r="AP59" s="12">
        <f t="shared" si="22"/>
        <v>0.00010014499253266686</v>
      </c>
      <c r="AQ59" s="12">
        <f t="shared" si="22"/>
        <v>0.00023076889583614537</v>
      </c>
      <c r="AR59" s="12">
        <f t="shared" si="22"/>
        <v>8.272847209220306E-05</v>
      </c>
      <c r="AS59" s="12">
        <f t="shared" si="22"/>
        <v>0.00028301845715753677</v>
      </c>
      <c r="AT59" s="12">
        <f t="shared" si="22"/>
        <v>0.0003918717099104355</v>
      </c>
      <c r="AU59" s="12">
        <f t="shared" si="22"/>
        <v>0.00018287346462486992</v>
      </c>
      <c r="AV59" s="12">
        <f t="shared" si="22"/>
        <v>0.00010885325275289877</v>
      </c>
      <c r="AW59" s="12">
        <f t="shared" si="22"/>
        <v>0.00016110281407429017</v>
      </c>
      <c r="AX59" s="12">
        <f t="shared" si="22"/>
        <v>0.00026124780660695705</v>
      </c>
      <c r="AY59" s="12">
        <f t="shared" si="22"/>
        <v>0.00010449912264278281</v>
      </c>
      <c r="AZ59" s="12">
        <f t="shared" si="22"/>
        <v>0.013314929876734577</v>
      </c>
      <c r="BA59" s="12">
        <f t="shared" si="22"/>
        <v>6.966608176185521E-05</v>
      </c>
      <c r="BB59" s="12">
        <f t="shared" si="22"/>
        <v>7.402021187197115E-05</v>
      </c>
      <c r="BC59" s="12">
        <f t="shared" si="22"/>
        <v>0.00022641476572602944</v>
      </c>
      <c r="BD59" s="12">
        <f t="shared" si="22"/>
        <v>0.0002917267173777687</v>
      </c>
      <c r="BE59" s="12">
        <f t="shared" si="22"/>
        <v>2.1770650550579752E-05</v>
      </c>
      <c r="BF59" s="12">
        <f t="shared" si="22"/>
        <v>5.660369143150736E-05</v>
      </c>
      <c r="BG59" s="12">
        <f t="shared" si="22"/>
        <v>2.6124780660695704E-05</v>
      </c>
      <c r="BH59" s="12">
        <f t="shared" si="22"/>
        <v>7.83743419820871E-05</v>
      </c>
      <c r="BI59" s="12">
        <f t="shared" si="22"/>
        <v>5.224956132139141E-05</v>
      </c>
      <c r="BJ59" s="12">
        <f t="shared" si="22"/>
        <v>9.143673231243496E-05</v>
      </c>
      <c r="BK59" s="12">
        <f t="shared" si="22"/>
        <v>4.7895431211275455E-05</v>
      </c>
      <c r="BL59" s="12">
        <f t="shared" si="22"/>
        <v>1.7416520440463804E-05</v>
      </c>
      <c r="BM59" s="12">
        <f t="shared" si="22"/>
        <v>0.0005137873529936822</v>
      </c>
      <c r="BN59" s="12">
        <f t="shared" si="22"/>
        <v>0.00022641476572602944</v>
      </c>
      <c r="BO59" s="12">
        <f t="shared" si="22"/>
        <v>4.7895431211275455E-05</v>
      </c>
      <c r="BP59" s="12">
        <f t="shared" si="22"/>
        <v>7.402021187197115E-05</v>
      </c>
      <c r="BQ59" s="12">
        <f t="shared" si="22"/>
        <v>0.0016371529214035973</v>
      </c>
      <c r="BR59" s="12">
        <f t="shared" si="22"/>
        <v>0.0003352680184789282</v>
      </c>
      <c r="BS59" s="12">
        <f t="shared" si="22"/>
        <v>3.483304088092761E-05</v>
      </c>
      <c r="BT59" s="12">
        <f t="shared" si="22"/>
        <v>0.00011320738286301472</v>
      </c>
      <c r="BU59" s="12">
        <f t="shared" si="22"/>
        <v>0.00028301845715753677</v>
      </c>
      <c r="BV59" s="12">
        <f t="shared" si="22"/>
        <v>0.12057892513944102</v>
      </c>
      <c r="BW59" s="12">
        <f t="shared" si="22"/>
        <v>4.7895431211275455E-05</v>
      </c>
      <c r="BX59" s="12">
        <f t="shared" si="22"/>
        <v>3.0478910770811652E-05</v>
      </c>
      <c r="BY59" s="12">
        <f t="shared" si="22"/>
        <v>4.7895431211275455E-05</v>
      </c>
      <c r="BZ59" s="12">
        <f t="shared" si="22"/>
        <v>1.3062390330347852E-05</v>
      </c>
      <c r="CA59" s="12">
        <f t="shared" si="22"/>
        <v>0.00020464411517544966</v>
      </c>
      <c r="CB59" s="12">
        <f t="shared" si="22"/>
        <v>9.143673231243496E-05</v>
      </c>
      <c r="CC59" s="12">
        <f t="shared" si="22"/>
        <v>3.483304088092761E-05</v>
      </c>
      <c r="CD59" s="12">
        <f t="shared" si="22"/>
        <v>0.00017416520440463802</v>
      </c>
      <c r="CE59" s="12">
        <f t="shared" si="22"/>
        <v>0.00021770650550579753</v>
      </c>
      <c r="CF59" s="12">
        <f t="shared" si="22"/>
        <v>0.0008316388510321466</v>
      </c>
      <c r="CG59" s="12">
        <f t="shared" si="22"/>
        <v>6.0957821541623304E-05</v>
      </c>
      <c r="CH59" s="12">
        <f t="shared" si="22"/>
        <v>9.143673231243496E-05</v>
      </c>
      <c r="CI59" s="12">
        <f t="shared" si="22"/>
        <v>0.00024818541627660915</v>
      </c>
      <c r="CJ59" s="12">
        <f t="shared" si="22"/>
        <v>1.7416520440463804E-05</v>
      </c>
      <c r="CK59" s="12">
        <f t="shared" si="22"/>
        <v>6.0957821541623304E-05</v>
      </c>
      <c r="CL59" s="12">
        <f t="shared" si="22"/>
        <v>0.00010449912264278281</v>
      </c>
      <c r="CM59" s="12">
        <f t="shared" si="22"/>
        <v>2.6124780660695704E-05</v>
      </c>
      <c r="CN59" s="12">
        <f t="shared" si="22"/>
        <v>0.00013933216352371043</v>
      </c>
      <c r="CO59" s="12">
        <f t="shared" si="22"/>
        <v>2.6124780660695704E-05</v>
      </c>
      <c r="CP59" s="12">
        <f t="shared" si="22"/>
        <v>8.708260220231901E-05</v>
      </c>
      <c r="CQ59" s="12">
        <f t="shared" si="22"/>
        <v>0.0001654569441844061</v>
      </c>
      <c r="CR59" s="12">
        <f t="shared" si="22"/>
        <v>0.00016110281407429017</v>
      </c>
      <c r="CS59" s="12">
        <f t="shared" si="22"/>
        <v>5.224956132139141E-05</v>
      </c>
      <c r="CT59" s="12">
        <f t="shared" si="22"/>
        <v>0.00019158172484510182</v>
      </c>
      <c r="CU59" s="12">
        <f aca="true" t="shared" si="23" ref="CU59:EG59">CU58/229667</f>
        <v>6.0957821541623304E-05</v>
      </c>
      <c r="CV59" s="12">
        <f t="shared" si="23"/>
        <v>0.0003788093195800877</v>
      </c>
      <c r="CW59" s="12">
        <f t="shared" si="23"/>
        <v>0.0013062390330347852</v>
      </c>
      <c r="CX59" s="12">
        <f t="shared" si="23"/>
        <v>0.0003309138883688122</v>
      </c>
      <c r="CY59" s="12">
        <f t="shared" si="23"/>
        <v>0.00026124780660695705</v>
      </c>
      <c r="CZ59" s="12">
        <f t="shared" si="23"/>
        <v>0.00042670475079136313</v>
      </c>
      <c r="DA59" s="12">
        <f t="shared" si="23"/>
        <v>3.918717099104355E-05</v>
      </c>
      <c r="DB59" s="12">
        <f t="shared" si="23"/>
        <v>8.708260220231902E-06</v>
      </c>
      <c r="DC59" s="12">
        <f t="shared" si="23"/>
        <v>4.7895431211275455E-05</v>
      </c>
      <c r="DD59" s="12">
        <f t="shared" si="23"/>
        <v>8.272847209220306E-05</v>
      </c>
      <c r="DE59" s="12">
        <f t="shared" si="23"/>
        <v>0.0012626977319336256</v>
      </c>
      <c r="DF59" s="12">
        <f t="shared" si="23"/>
        <v>0.331392842680925</v>
      </c>
      <c r="DG59" s="12">
        <f t="shared" si="23"/>
        <v>9.143673231243496E-05</v>
      </c>
      <c r="DH59" s="12">
        <f t="shared" si="23"/>
        <v>0.0010928866576391035</v>
      </c>
      <c r="DI59" s="12">
        <f t="shared" si="23"/>
        <v>0.00018722759473498588</v>
      </c>
      <c r="DJ59" s="12">
        <f t="shared" si="23"/>
        <v>5.224956132139141E-05</v>
      </c>
      <c r="DK59" s="12">
        <f t="shared" si="23"/>
        <v>0.00021770650550579753</v>
      </c>
      <c r="DL59" s="12">
        <f t="shared" si="23"/>
        <v>0.0003352680184789282</v>
      </c>
      <c r="DM59" s="12">
        <f t="shared" si="23"/>
        <v>3.0478910770811652E-05</v>
      </c>
      <c r="DN59" s="12">
        <f t="shared" si="23"/>
        <v>4.3541301101159504E-05</v>
      </c>
      <c r="DO59" s="12">
        <f t="shared" si="23"/>
        <v>0.00011320738286301472</v>
      </c>
      <c r="DP59" s="12">
        <f t="shared" si="23"/>
        <v>8.708260220231901E-05</v>
      </c>
      <c r="DQ59" s="12">
        <f t="shared" si="23"/>
        <v>7.83743419820871E-05</v>
      </c>
      <c r="DR59" s="12">
        <f t="shared" si="23"/>
        <v>1.7416520440463804E-05</v>
      </c>
      <c r="DS59" s="12">
        <f t="shared" si="23"/>
        <v>0.004206089686372008</v>
      </c>
      <c r="DT59" s="12">
        <f t="shared" si="23"/>
        <v>0.00013933216352371043</v>
      </c>
      <c r="DU59" s="12">
        <f t="shared" si="23"/>
        <v>1.7416520440463804E-05</v>
      </c>
      <c r="DV59" s="12">
        <f t="shared" si="23"/>
        <v>4.3541301101159504E-05</v>
      </c>
      <c r="DW59" s="12">
        <f t="shared" si="23"/>
        <v>8.272847209220306E-05</v>
      </c>
      <c r="DX59" s="12">
        <f t="shared" si="23"/>
        <v>6.0957821541623304E-05</v>
      </c>
      <c r="DY59" s="12">
        <f t="shared" si="23"/>
        <v>0.00010449912264278281</v>
      </c>
      <c r="DZ59" s="12">
        <f t="shared" si="23"/>
        <v>0.0004049341002407834</v>
      </c>
      <c r="EA59" s="12">
        <f t="shared" si="23"/>
        <v>0.00020464411517544966</v>
      </c>
      <c r="EB59" s="12">
        <f t="shared" si="23"/>
        <v>0.0005355580035442619</v>
      </c>
      <c r="EC59" s="12">
        <f t="shared" si="23"/>
        <v>0.0002568936764968411</v>
      </c>
      <c r="ED59" s="12">
        <f t="shared" si="23"/>
        <v>0.00043541301101159506</v>
      </c>
      <c r="EE59" s="12">
        <f t="shared" si="23"/>
        <v>0.0002917267173777687</v>
      </c>
      <c r="EF59" s="12">
        <f t="shared" si="23"/>
        <v>0.0004484754013419429</v>
      </c>
      <c r="EG59" s="12">
        <f t="shared" si="23"/>
        <v>2.1770650550579752E-05</v>
      </c>
    </row>
    <row r="60" spans="2:137" ht="4.5" customHeight="1">
      <c r="B60" s="13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</row>
    <row r="61" spans="1:137" ht="12.75">
      <c r="A61" s="3" t="s">
        <v>43</v>
      </c>
      <c r="B61" s="13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</row>
    <row r="62" spans="2:137" ht="12.75">
      <c r="B62" s="7" t="s">
        <v>42</v>
      </c>
      <c r="C62" s="8">
        <v>11</v>
      </c>
      <c r="D62" s="8">
        <v>9</v>
      </c>
      <c r="E62" s="8">
        <v>4</v>
      </c>
      <c r="F62" s="8">
        <v>5</v>
      </c>
      <c r="G62" s="8">
        <v>32</v>
      </c>
      <c r="H62" s="8">
        <v>27</v>
      </c>
      <c r="I62" s="8">
        <v>35</v>
      </c>
      <c r="J62" s="8">
        <v>12</v>
      </c>
      <c r="K62" s="8">
        <v>3</v>
      </c>
      <c r="L62" s="8">
        <v>5</v>
      </c>
      <c r="M62" s="8">
        <v>1</v>
      </c>
      <c r="N62" s="8">
        <v>46</v>
      </c>
      <c r="O62" s="8">
        <v>43</v>
      </c>
      <c r="P62" s="8">
        <v>12</v>
      </c>
      <c r="Q62" s="8">
        <v>12</v>
      </c>
      <c r="R62" s="8">
        <v>46</v>
      </c>
      <c r="S62" s="8">
        <v>44724</v>
      </c>
      <c r="T62" s="8">
        <v>3593</v>
      </c>
      <c r="U62" s="8">
        <v>5</v>
      </c>
      <c r="V62" s="8">
        <v>6</v>
      </c>
      <c r="W62" s="8">
        <v>2</v>
      </c>
      <c r="X62" s="8">
        <v>1</v>
      </c>
      <c r="Y62" s="8">
        <v>240</v>
      </c>
      <c r="Z62" s="8">
        <v>131</v>
      </c>
      <c r="AA62" s="8">
        <v>53</v>
      </c>
      <c r="AB62" s="8">
        <v>8</v>
      </c>
      <c r="AC62" s="8">
        <v>6</v>
      </c>
      <c r="AD62" s="8">
        <v>12</v>
      </c>
      <c r="AE62" s="8">
        <v>6</v>
      </c>
      <c r="AF62" s="8">
        <v>56</v>
      </c>
      <c r="AG62" s="8">
        <v>217</v>
      </c>
      <c r="AH62" s="8">
        <v>2</v>
      </c>
      <c r="AI62" s="8">
        <v>0</v>
      </c>
      <c r="AJ62" s="8">
        <v>21</v>
      </c>
      <c r="AK62" s="8">
        <v>3</v>
      </c>
      <c r="AL62" s="8">
        <v>94</v>
      </c>
      <c r="AM62" s="8">
        <v>7</v>
      </c>
      <c r="AN62" s="8">
        <v>7</v>
      </c>
      <c r="AO62" s="8">
        <v>29</v>
      </c>
      <c r="AP62" s="8">
        <v>5</v>
      </c>
      <c r="AQ62" s="8">
        <v>19</v>
      </c>
      <c r="AR62" s="8">
        <v>10</v>
      </c>
      <c r="AS62" s="8">
        <v>9</v>
      </c>
      <c r="AT62" s="8">
        <v>20</v>
      </c>
      <c r="AU62" s="8">
        <v>13</v>
      </c>
      <c r="AV62" s="8">
        <v>7</v>
      </c>
      <c r="AW62" s="8">
        <v>39</v>
      </c>
      <c r="AX62" s="8">
        <v>13</v>
      </c>
      <c r="AY62" s="8">
        <v>9</v>
      </c>
      <c r="AZ62" s="8">
        <v>623</v>
      </c>
      <c r="BA62" s="8">
        <v>2</v>
      </c>
      <c r="BB62" s="8">
        <v>6</v>
      </c>
      <c r="BC62" s="8">
        <v>9</v>
      </c>
      <c r="BD62" s="8">
        <v>52</v>
      </c>
      <c r="BE62" s="8">
        <v>3</v>
      </c>
      <c r="BF62" s="8">
        <v>12</v>
      </c>
      <c r="BG62" s="8">
        <v>2</v>
      </c>
      <c r="BH62" s="8">
        <v>11</v>
      </c>
      <c r="BI62" s="8">
        <v>13</v>
      </c>
      <c r="BJ62" s="8">
        <v>16</v>
      </c>
      <c r="BK62" s="8">
        <v>3</v>
      </c>
      <c r="BL62" s="8">
        <v>2</v>
      </c>
      <c r="BM62" s="8">
        <v>55</v>
      </c>
      <c r="BN62" s="8">
        <v>32</v>
      </c>
      <c r="BO62" s="8">
        <v>10</v>
      </c>
      <c r="BP62" s="8">
        <v>10</v>
      </c>
      <c r="BQ62" s="8">
        <v>164</v>
      </c>
      <c r="BR62" s="8">
        <v>90</v>
      </c>
      <c r="BS62" s="8">
        <v>5</v>
      </c>
      <c r="BT62" s="8">
        <v>12</v>
      </c>
      <c r="BU62" s="8">
        <v>31</v>
      </c>
      <c r="BV62" s="8">
        <v>11434</v>
      </c>
      <c r="BW62" s="8">
        <v>6</v>
      </c>
      <c r="BX62" s="8">
        <v>3</v>
      </c>
      <c r="BY62" s="8">
        <v>8</v>
      </c>
      <c r="BZ62" s="8">
        <v>1</v>
      </c>
      <c r="CA62" s="8">
        <v>32</v>
      </c>
      <c r="CB62" s="8">
        <v>18</v>
      </c>
      <c r="CC62" s="8">
        <v>4</v>
      </c>
      <c r="CD62" s="8">
        <v>24</v>
      </c>
      <c r="CE62" s="8">
        <v>4</v>
      </c>
      <c r="CF62" s="8">
        <v>7</v>
      </c>
      <c r="CG62" s="8">
        <v>7</v>
      </c>
      <c r="CH62" s="8">
        <v>18</v>
      </c>
      <c r="CI62" s="8">
        <v>13</v>
      </c>
      <c r="CJ62" s="8">
        <v>3</v>
      </c>
      <c r="CK62" s="8">
        <v>5</v>
      </c>
      <c r="CL62" s="8">
        <v>9</v>
      </c>
      <c r="CM62" s="8">
        <v>1</v>
      </c>
      <c r="CN62" s="8">
        <v>8</v>
      </c>
      <c r="CO62" s="8">
        <v>4</v>
      </c>
      <c r="CP62" s="8">
        <v>3</v>
      </c>
      <c r="CQ62" s="8">
        <v>20</v>
      </c>
      <c r="CR62" s="8">
        <v>5</v>
      </c>
      <c r="CS62" s="8">
        <v>2</v>
      </c>
      <c r="CT62" s="8">
        <v>1</v>
      </c>
      <c r="CU62" s="8">
        <v>1</v>
      </c>
      <c r="CV62" s="8">
        <v>10</v>
      </c>
      <c r="CW62" s="8">
        <v>89</v>
      </c>
      <c r="CX62" s="8">
        <v>38</v>
      </c>
      <c r="CY62" s="8">
        <v>16</v>
      </c>
      <c r="CZ62" s="8">
        <v>98</v>
      </c>
      <c r="DA62" s="8">
        <v>8</v>
      </c>
      <c r="DB62" s="8">
        <v>8</v>
      </c>
      <c r="DC62" s="8">
        <v>9</v>
      </c>
      <c r="DD62" s="8">
        <v>10</v>
      </c>
      <c r="DE62" s="8">
        <v>89</v>
      </c>
      <c r="DF62" s="8">
        <v>27514</v>
      </c>
      <c r="DG62" s="8">
        <v>3</v>
      </c>
      <c r="DH62" s="8">
        <v>60</v>
      </c>
      <c r="DI62" s="8">
        <v>10</v>
      </c>
      <c r="DJ62" s="8">
        <v>3</v>
      </c>
      <c r="DK62" s="8">
        <v>13</v>
      </c>
      <c r="DL62" s="8">
        <v>33</v>
      </c>
      <c r="DM62" s="8">
        <v>2</v>
      </c>
      <c r="DN62" s="8">
        <v>8</v>
      </c>
      <c r="DO62" s="8">
        <v>10</v>
      </c>
      <c r="DP62" s="8">
        <v>7</v>
      </c>
      <c r="DQ62" s="8">
        <v>14</v>
      </c>
      <c r="DR62" s="8">
        <v>0</v>
      </c>
      <c r="DS62" s="8">
        <v>174</v>
      </c>
      <c r="DT62" s="8">
        <v>11</v>
      </c>
      <c r="DU62" s="8">
        <v>3</v>
      </c>
      <c r="DV62" s="8">
        <v>2</v>
      </c>
      <c r="DW62" s="8">
        <v>11</v>
      </c>
      <c r="DX62" s="8">
        <v>26</v>
      </c>
      <c r="DY62" s="8">
        <v>12</v>
      </c>
      <c r="DZ62" s="8">
        <v>31</v>
      </c>
      <c r="EA62" s="8">
        <v>32</v>
      </c>
      <c r="EB62" s="8">
        <v>32</v>
      </c>
      <c r="EC62" s="8">
        <v>20</v>
      </c>
      <c r="ED62" s="8">
        <v>83</v>
      </c>
      <c r="EE62" s="8">
        <v>58</v>
      </c>
      <c r="EF62" s="8">
        <v>52</v>
      </c>
      <c r="EG62" s="8">
        <v>4</v>
      </c>
    </row>
    <row r="63" spans="2:137" ht="12.75">
      <c r="B63" s="7" t="s">
        <v>29</v>
      </c>
      <c r="C63" s="8">
        <v>5</v>
      </c>
      <c r="D63" s="8">
        <v>6</v>
      </c>
      <c r="E63" s="8">
        <v>3</v>
      </c>
      <c r="F63" s="8">
        <v>4</v>
      </c>
      <c r="G63" s="8">
        <v>13</v>
      </c>
      <c r="H63" s="8">
        <v>7</v>
      </c>
      <c r="I63" s="8">
        <v>26</v>
      </c>
      <c r="J63" s="8">
        <v>10</v>
      </c>
      <c r="K63" s="8">
        <v>3</v>
      </c>
      <c r="L63" s="8">
        <v>2</v>
      </c>
      <c r="M63" s="8">
        <v>5</v>
      </c>
      <c r="N63" s="8">
        <v>103</v>
      </c>
      <c r="O63" s="8">
        <v>27</v>
      </c>
      <c r="P63" s="8">
        <v>3</v>
      </c>
      <c r="Q63" s="8">
        <v>2</v>
      </c>
      <c r="R63" s="8">
        <v>52</v>
      </c>
      <c r="S63" s="8">
        <v>22661</v>
      </c>
      <c r="T63" s="8">
        <v>1793</v>
      </c>
      <c r="U63" s="8">
        <v>2</v>
      </c>
      <c r="V63" s="8">
        <v>4</v>
      </c>
      <c r="W63" s="8">
        <v>4</v>
      </c>
      <c r="X63" s="8">
        <v>1</v>
      </c>
      <c r="Y63" s="8">
        <v>139</v>
      </c>
      <c r="Z63" s="8">
        <v>84</v>
      </c>
      <c r="AA63" s="8">
        <v>8</v>
      </c>
      <c r="AB63" s="8">
        <v>5</v>
      </c>
      <c r="AC63" s="8">
        <v>3</v>
      </c>
      <c r="AD63" s="8">
        <v>9</v>
      </c>
      <c r="AE63" s="8">
        <v>6</v>
      </c>
      <c r="AF63" s="8">
        <v>29</v>
      </c>
      <c r="AG63" s="8">
        <v>120</v>
      </c>
      <c r="AH63" s="8">
        <v>6</v>
      </c>
      <c r="AI63" s="8">
        <v>1</v>
      </c>
      <c r="AJ63" s="8">
        <v>13</v>
      </c>
      <c r="AK63" s="8">
        <v>2</v>
      </c>
      <c r="AL63" s="8">
        <v>64</v>
      </c>
      <c r="AM63" s="8">
        <v>3</v>
      </c>
      <c r="AN63" s="8">
        <v>1</v>
      </c>
      <c r="AO63" s="8">
        <v>17</v>
      </c>
      <c r="AP63" s="8">
        <v>2</v>
      </c>
      <c r="AQ63" s="8">
        <v>6</v>
      </c>
      <c r="AR63" s="8">
        <v>2</v>
      </c>
      <c r="AS63" s="8">
        <v>15</v>
      </c>
      <c r="AT63" s="8">
        <v>8</v>
      </c>
      <c r="AU63" s="8">
        <v>11</v>
      </c>
      <c r="AV63" s="8">
        <v>0</v>
      </c>
      <c r="AW63" s="8">
        <v>16</v>
      </c>
      <c r="AX63" s="8">
        <v>8</v>
      </c>
      <c r="AY63" s="8">
        <v>2</v>
      </c>
      <c r="AZ63" s="8">
        <v>285</v>
      </c>
      <c r="BA63" s="8">
        <v>2</v>
      </c>
      <c r="BB63" s="8">
        <v>10</v>
      </c>
      <c r="BC63" s="8">
        <v>11</v>
      </c>
      <c r="BD63" s="8">
        <v>10</v>
      </c>
      <c r="BE63" s="8">
        <v>1</v>
      </c>
      <c r="BF63" s="8">
        <v>2</v>
      </c>
      <c r="BG63" s="8">
        <v>1</v>
      </c>
      <c r="BH63" s="8">
        <v>3</v>
      </c>
      <c r="BI63" s="8">
        <v>2</v>
      </c>
      <c r="BJ63" s="8">
        <v>2</v>
      </c>
      <c r="BK63" s="8">
        <v>1</v>
      </c>
      <c r="BL63" s="8">
        <v>0</v>
      </c>
      <c r="BM63" s="8">
        <v>15</v>
      </c>
      <c r="BN63" s="8">
        <v>11</v>
      </c>
      <c r="BO63" s="8">
        <v>8</v>
      </c>
      <c r="BP63" s="8">
        <v>4</v>
      </c>
      <c r="BQ63" s="8">
        <v>67</v>
      </c>
      <c r="BR63" s="8">
        <v>24</v>
      </c>
      <c r="BS63" s="8">
        <v>1</v>
      </c>
      <c r="BT63" s="8">
        <v>3</v>
      </c>
      <c r="BU63" s="8">
        <v>31</v>
      </c>
      <c r="BV63" s="8">
        <v>9232</v>
      </c>
      <c r="BW63" s="8">
        <v>5</v>
      </c>
      <c r="BX63" s="8">
        <v>4</v>
      </c>
      <c r="BY63" s="8">
        <v>4</v>
      </c>
      <c r="BZ63" s="8">
        <v>2</v>
      </c>
      <c r="CA63" s="8">
        <v>26</v>
      </c>
      <c r="CB63" s="8">
        <v>14</v>
      </c>
      <c r="CC63" s="8">
        <v>2</v>
      </c>
      <c r="CD63" s="8">
        <v>28</v>
      </c>
      <c r="CE63" s="8">
        <v>11</v>
      </c>
      <c r="CF63" s="8">
        <v>3</v>
      </c>
      <c r="CG63" s="8">
        <v>4</v>
      </c>
      <c r="CH63" s="8">
        <v>6</v>
      </c>
      <c r="CI63" s="8">
        <v>12</v>
      </c>
      <c r="CJ63" s="8">
        <v>1</v>
      </c>
      <c r="CK63" s="8">
        <v>0</v>
      </c>
      <c r="CL63" s="8">
        <v>10</v>
      </c>
      <c r="CM63" s="8">
        <v>1</v>
      </c>
      <c r="CN63" s="8">
        <v>9</v>
      </c>
      <c r="CO63" s="8">
        <v>10</v>
      </c>
      <c r="CP63" s="8">
        <v>3</v>
      </c>
      <c r="CQ63" s="8">
        <v>5</v>
      </c>
      <c r="CR63" s="8">
        <v>7</v>
      </c>
      <c r="CS63" s="8">
        <v>3</v>
      </c>
      <c r="CT63" s="8">
        <v>8</v>
      </c>
      <c r="CU63" s="8">
        <v>11</v>
      </c>
      <c r="CV63" s="8">
        <v>6</v>
      </c>
      <c r="CW63" s="8">
        <v>49</v>
      </c>
      <c r="CX63" s="8">
        <v>34</v>
      </c>
      <c r="CY63" s="8">
        <v>17</v>
      </c>
      <c r="CZ63" s="8">
        <v>52</v>
      </c>
      <c r="DA63" s="8">
        <v>0</v>
      </c>
      <c r="DB63" s="8">
        <v>6</v>
      </c>
      <c r="DC63" s="8">
        <v>4</v>
      </c>
      <c r="DD63" s="8">
        <v>5</v>
      </c>
      <c r="DE63" s="8">
        <v>168</v>
      </c>
      <c r="DF63" s="8">
        <v>24945</v>
      </c>
      <c r="DG63" s="8">
        <v>6</v>
      </c>
      <c r="DH63" s="8">
        <v>45</v>
      </c>
      <c r="DI63" s="8">
        <v>7</v>
      </c>
      <c r="DJ63" s="8">
        <v>3</v>
      </c>
      <c r="DK63" s="8">
        <v>11</v>
      </c>
      <c r="DL63" s="8">
        <v>30</v>
      </c>
      <c r="DM63" s="8">
        <v>0</v>
      </c>
      <c r="DN63" s="8">
        <v>3</v>
      </c>
      <c r="DO63" s="8">
        <v>8</v>
      </c>
      <c r="DP63" s="8">
        <v>2</v>
      </c>
      <c r="DQ63" s="8">
        <v>4</v>
      </c>
      <c r="DR63" s="8">
        <v>0</v>
      </c>
      <c r="DS63" s="8">
        <v>135</v>
      </c>
      <c r="DT63" s="8">
        <v>7</v>
      </c>
      <c r="DU63" s="8">
        <v>2</v>
      </c>
      <c r="DV63" s="8">
        <v>3</v>
      </c>
      <c r="DW63" s="8">
        <v>8</v>
      </c>
      <c r="DX63" s="8">
        <v>4</v>
      </c>
      <c r="DY63" s="8">
        <v>8</v>
      </c>
      <c r="DZ63" s="8">
        <v>13</v>
      </c>
      <c r="EA63" s="8">
        <v>16</v>
      </c>
      <c r="EB63" s="8">
        <v>28</v>
      </c>
      <c r="EC63" s="8">
        <v>22</v>
      </c>
      <c r="ED63" s="8">
        <v>48</v>
      </c>
      <c r="EE63" s="8">
        <v>33</v>
      </c>
      <c r="EF63" s="8">
        <v>43</v>
      </c>
      <c r="EG63" s="8">
        <v>1</v>
      </c>
    </row>
    <row r="64" spans="1:137" ht="12.75">
      <c r="A64" s="9" t="s">
        <v>14</v>
      </c>
      <c r="C64" s="8">
        <v>16</v>
      </c>
      <c r="D64" s="8">
        <v>15</v>
      </c>
      <c r="E64" s="8">
        <v>7</v>
      </c>
      <c r="F64" s="8">
        <v>9</v>
      </c>
      <c r="G64" s="8">
        <v>45</v>
      </c>
      <c r="H64" s="8">
        <v>34</v>
      </c>
      <c r="I64" s="8">
        <v>61</v>
      </c>
      <c r="J64" s="8">
        <v>22</v>
      </c>
      <c r="K64" s="8">
        <v>6</v>
      </c>
      <c r="L64" s="8">
        <v>7</v>
      </c>
      <c r="M64" s="8">
        <v>6</v>
      </c>
      <c r="N64" s="8">
        <v>149</v>
      </c>
      <c r="O64" s="8">
        <v>70</v>
      </c>
      <c r="P64" s="8">
        <v>15</v>
      </c>
      <c r="Q64" s="8">
        <v>14</v>
      </c>
      <c r="R64" s="8">
        <v>98</v>
      </c>
      <c r="S64" s="8">
        <v>67385</v>
      </c>
      <c r="T64" s="8">
        <v>5386</v>
      </c>
      <c r="U64" s="8">
        <v>7</v>
      </c>
      <c r="V64" s="8">
        <v>10</v>
      </c>
      <c r="W64" s="8">
        <v>6</v>
      </c>
      <c r="X64" s="8">
        <v>2</v>
      </c>
      <c r="Y64" s="8">
        <v>379</v>
      </c>
      <c r="Z64" s="8">
        <v>215</v>
      </c>
      <c r="AA64" s="8">
        <v>61</v>
      </c>
      <c r="AB64" s="8">
        <v>13</v>
      </c>
      <c r="AC64" s="8">
        <v>9</v>
      </c>
      <c r="AD64" s="8">
        <v>21</v>
      </c>
      <c r="AE64" s="8">
        <v>12</v>
      </c>
      <c r="AF64" s="8">
        <v>85</v>
      </c>
      <c r="AG64" s="8">
        <v>337</v>
      </c>
      <c r="AH64" s="8">
        <v>8</v>
      </c>
      <c r="AI64" s="8">
        <v>1</v>
      </c>
      <c r="AJ64" s="8">
        <v>34</v>
      </c>
      <c r="AK64" s="8">
        <v>5</v>
      </c>
      <c r="AL64" s="8">
        <v>158</v>
      </c>
      <c r="AM64" s="8">
        <v>10</v>
      </c>
      <c r="AN64" s="8">
        <v>8</v>
      </c>
      <c r="AO64" s="8">
        <v>46</v>
      </c>
      <c r="AP64" s="8">
        <v>7</v>
      </c>
      <c r="AQ64" s="8">
        <v>25</v>
      </c>
      <c r="AR64" s="8">
        <v>12</v>
      </c>
      <c r="AS64" s="8">
        <v>24</v>
      </c>
      <c r="AT64" s="8">
        <v>28</v>
      </c>
      <c r="AU64" s="8">
        <v>24</v>
      </c>
      <c r="AV64" s="8">
        <v>7</v>
      </c>
      <c r="AW64" s="8">
        <v>55</v>
      </c>
      <c r="AX64" s="8">
        <v>21</v>
      </c>
      <c r="AY64" s="8">
        <v>11</v>
      </c>
      <c r="AZ64" s="8">
        <v>908</v>
      </c>
      <c r="BA64" s="8">
        <v>4</v>
      </c>
      <c r="BB64" s="8">
        <v>16</v>
      </c>
      <c r="BC64" s="8">
        <v>20</v>
      </c>
      <c r="BD64" s="8">
        <v>62</v>
      </c>
      <c r="BE64" s="8">
        <v>4</v>
      </c>
      <c r="BF64" s="8">
        <v>14</v>
      </c>
      <c r="BG64" s="8">
        <v>3</v>
      </c>
      <c r="BH64" s="8">
        <v>14</v>
      </c>
      <c r="BI64" s="8">
        <v>15</v>
      </c>
      <c r="BJ64" s="8">
        <v>18</v>
      </c>
      <c r="BK64" s="8">
        <v>4</v>
      </c>
      <c r="BL64" s="8">
        <v>2</v>
      </c>
      <c r="BM64" s="8">
        <v>70</v>
      </c>
      <c r="BN64" s="8">
        <v>43</v>
      </c>
      <c r="BO64" s="8">
        <v>18</v>
      </c>
      <c r="BP64" s="8">
        <v>14</v>
      </c>
      <c r="BQ64" s="8">
        <v>231</v>
      </c>
      <c r="BR64" s="8">
        <v>114</v>
      </c>
      <c r="BS64" s="8">
        <v>6</v>
      </c>
      <c r="BT64" s="8">
        <v>15</v>
      </c>
      <c r="BU64" s="8">
        <v>62</v>
      </c>
      <c r="BV64" s="8">
        <v>20666</v>
      </c>
      <c r="BW64" s="8">
        <v>11</v>
      </c>
      <c r="BX64" s="8">
        <v>7</v>
      </c>
      <c r="BY64" s="8">
        <v>12</v>
      </c>
      <c r="BZ64" s="8">
        <v>3</v>
      </c>
      <c r="CA64" s="8">
        <v>58</v>
      </c>
      <c r="CB64" s="8">
        <v>32</v>
      </c>
      <c r="CC64" s="8">
        <v>6</v>
      </c>
      <c r="CD64" s="8">
        <v>52</v>
      </c>
      <c r="CE64" s="8">
        <v>15</v>
      </c>
      <c r="CF64" s="8">
        <v>10</v>
      </c>
      <c r="CG64" s="8">
        <v>11</v>
      </c>
      <c r="CH64" s="8">
        <v>24</v>
      </c>
      <c r="CI64" s="8">
        <v>25</v>
      </c>
      <c r="CJ64" s="8">
        <v>4</v>
      </c>
      <c r="CK64" s="8">
        <v>5</v>
      </c>
      <c r="CL64" s="8">
        <v>19</v>
      </c>
      <c r="CM64" s="8">
        <v>2</v>
      </c>
      <c r="CN64" s="8">
        <v>17</v>
      </c>
      <c r="CO64" s="8">
        <v>14</v>
      </c>
      <c r="CP64" s="8">
        <v>6</v>
      </c>
      <c r="CQ64" s="8">
        <v>25</v>
      </c>
      <c r="CR64" s="8">
        <v>12</v>
      </c>
      <c r="CS64" s="8">
        <v>5</v>
      </c>
      <c r="CT64" s="8">
        <v>9</v>
      </c>
      <c r="CU64" s="8">
        <v>12</v>
      </c>
      <c r="CV64" s="8">
        <v>16</v>
      </c>
      <c r="CW64" s="8">
        <v>138</v>
      </c>
      <c r="CX64" s="8">
        <v>72</v>
      </c>
      <c r="CY64" s="8">
        <v>33</v>
      </c>
      <c r="CZ64" s="8">
        <v>150</v>
      </c>
      <c r="DA64" s="8">
        <v>8</v>
      </c>
      <c r="DB64" s="8">
        <v>14</v>
      </c>
      <c r="DC64" s="8">
        <v>13</v>
      </c>
      <c r="DD64" s="8">
        <v>15</v>
      </c>
      <c r="DE64" s="8">
        <v>257</v>
      </c>
      <c r="DF64" s="8">
        <v>52459</v>
      </c>
      <c r="DG64" s="8">
        <v>9</v>
      </c>
      <c r="DH64" s="8">
        <v>105</v>
      </c>
      <c r="DI64" s="8">
        <v>17</v>
      </c>
      <c r="DJ64" s="8">
        <v>6</v>
      </c>
      <c r="DK64" s="8">
        <v>24</v>
      </c>
      <c r="DL64" s="8">
        <v>63</v>
      </c>
      <c r="DM64" s="8">
        <v>2</v>
      </c>
      <c r="DN64" s="8">
        <v>11</v>
      </c>
      <c r="DO64" s="8">
        <v>18</v>
      </c>
      <c r="DP64" s="8">
        <v>9</v>
      </c>
      <c r="DQ64" s="8">
        <v>18</v>
      </c>
      <c r="DR64" s="8">
        <v>0</v>
      </c>
      <c r="DS64" s="8">
        <v>309</v>
      </c>
      <c r="DT64" s="8">
        <v>18</v>
      </c>
      <c r="DU64" s="8">
        <v>5</v>
      </c>
      <c r="DV64" s="8">
        <v>5</v>
      </c>
      <c r="DW64" s="8">
        <v>19</v>
      </c>
      <c r="DX64" s="8">
        <v>30</v>
      </c>
      <c r="DY64" s="8">
        <v>20</v>
      </c>
      <c r="DZ64" s="8">
        <v>44</v>
      </c>
      <c r="EA64" s="8">
        <v>48</v>
      </c>
      <c r="EB64" s="8">
        <v>60</v>
      </c>
      <c r="EC64" s="8">
        <v>42</v>
      </c>
      <c r="ED64" s="8">
        <v>131</v>
      </c>
      <c r="EE64" s="8">
        <v>91</v>
      </c>
      <c r="EF64" s="8">
        <v>95</v>
      </c>
      <c r="EG64" s="8">
        <v>5</v>
      </c>
    </row>
    <row r="65" spans="2:137" s="10" customFormat="1" ht="12.75">
      <c r="B65" s="11" t="s">
        <v>118</v>
      </c>
      <c r="C65" s="12">
        <f aca="true" t="shared" si="24" ref="C65:AH65">C64/152085</f>
        <v>0.00010520432652792847</v>
      </c>
      <c r="D65" s="12">
        <f t="shared" si="24"/>
        <v>9.862905611993293E-05</v>
      </c>
      <c r="E65" s="12">
        <f t="shared" si="24"/>
        <v>4.60268928559687E-05</v>
      </c>
      <c r="F65" s="12">
        <f t="shared" si="24"/>
        <v>5.917743367195976E-05</v>
      </c>
      <c r="G65" s="12">
        <f t="shared" si="24"/>
        <v>0.0002958871683597988</v>
      </c>
      <c r="H65" s="12">
        <f t="shared" si="24"/>
        <v>0.00022355919387184798</v>
      </c>
      <c r="I65" s="12">
        <f t="shared" si="24"/>
        <v>0.0004010914948877273</v>
      </c>
      <c r="J65" s="12">
        <f t="shared" si="24"/>
        <v>0.00014465594897590162</v>
      </c>
      <c r="K65" s="12">
        <f t="shared" si="24"/>
        <v>3.9451622447973175E-05</v>
      </c>
      <c r="L65" s="12">
        <f t="shared" si="24"/>
        <v>4.60268928559687E-05</v>
      </c>
      <c r="M65" s="12">
        <f t="shared" si="24"/>
        <v>3.9451622447973175E-05</v>
      </c>
      <c r="N65" s="12">
        <f t="shared" si="24"/>
        <v>0.0009797152907913339</v>
      </c>
      <c r="O65" s="12">
        <f t="shared" si="24"/>
        <v>0.000460268928559687</v>
      </c>
      <c r="P65" s="12">
        <f t="shared" si="24"/>
        <v>9.862905611993293E-05</v>
      </c>
      <c r="Q65" s="12">
        <f t="shared" si="24"/>
        <v>9.20537857119374E-05</v>
      </c>
      <c r="R65" s="12">
        <f t="shared" si="24"/>
        <v>0.0006443764999835618</v>
      </c>
      <c r="S65" s="12">
        <f t="shared" si="24"/>
        <v>0.4430745964427787</v>
      </c>
      <c r="T65" s="12">
        <f t="shared" si="24"/>
        <v>0.03541440641746392</v>
      </c>
      <c r="U65" s="12">
        <f t="shared" si="24"/>
        <v>4.60268928559687E-05</v>
      </c>
      <c r="V65" s="12">
        <f t="shared" si="24"/>
        <v>6.575270407995528E-05</v>
      </c>
      <c r="W65" s="12">
        <f t="shared" si="24"/>
        <v>3.9451622447973175E-05</v>
      </c>
      <c r="X65" s="12">
        <f t="shared" si="24"/>
        <v>1.3150540815991058E-05</v>
      </c>
      <c r="Y65" s="12">
        <f t="shared" si="24"/>
        <v>0.0024920274846303055</v>
      </c>
      <c r="Z65" s="12">
        <f t="shared" si="24"/>
        <v>0.0014136831377190386</v>
      </c>
      <c r="AA65" s="12">
        <f t="shared" si="24"/>
        <v>0.0004010914948877273</v>
      </c>
      <c r="AB65" s="12">
        <f t="shared" si="24"/>
        <v>8.547851530394188E-05</v>
      </c>
      <c r="AC65" s="12">
        <f t="shared" si="24"/>
        <v>5.917743367195976E-05</v>
      </c>
      <c r="AD65" s="12">
        <f t="shared" si="24"/>
        <v>0.0001380806785679061</v>
      </c>
      <c r="AE65" s="12">
        <f t="shared" si="24"/>
        <v>7.890324489594635E-05</v>
      </c>
      <c r="AF65" s="12">
        <f t="shared" si="24"/>
        <v>0.00055889798467962</v>
      </c>
      <c r="AG65" s="12">
        <f t="shared" si="24"/>
        <v>0.002215866127494493</v>
      </c>
      <c r="AH65" s="12">
        <f t="shared" si="24"/>
        <v>5.260216326396423E-05</v>
      </c>
      <c r="AI65" s="12">
        <f aca="true" t="shared" si="25" ref="AI65:CT65">AI64/152085</f>
        <v>6.575270407995529E-06</v>
      </c>
      <c r="AJ65" s="12">
        <f t="shared" si="25"/>
        <v>0.00022355919387184798</v>
      </c>
      <c r="AK65" s="12">
        <f t="shared" si="25"/>
        <v>3.287635203997764E-05</v>
      </c>
      <c r="AL65" s="12">
        <f t="shared" si="25"/>
        <v>0.0010388927244632936</v>
      </c>
      <c r="AM65" s="12">
        <f t="shared" si="25"/>
        <v>6.575270407995528E-05</v>
      </c>
      <c r="AN65" s="12">
        <f t="shared" si="25"/>
        <v>5.260216326396423E-05</v>
      </c>
      <c r="AO65" s="12">
        <f t="shared" si="25"/>
        <v>0.0003024624387677943</v>
      </c>
      <c r="AP65" s="12">
        <f t="shared" si="25"/>
        <v>4.60268928559687E-05</v>
      </c>
      <c r="AQ65" s="12">
        <f t="shared" si="25"/>
        <v>0.0001643817601998882</v>
      </c>
      <c r="AR65" s="12">
        <f t="shared" si="25"/>
        <v>7.890324489594635E-05</v>
      </c>
      <c r="AS65" s="12">
        <f t="shared" si="25"/>
        <v>0.0001578064897918927</v>
      </c>
      <c r="AT65" s="12">
        <f t="shared" si="25"/>
        <v>0.0001841075714238748</v>
      </c>
      <c r="AU65" s="12">
        <f t="shared" si="25"/>
        <v>0.0001578064897918927</v>
      </c>
      <c r="AV65" s="12">
        <f t="shared" si="25"/>
        <v>4.60268928559687E-05</v>
      </c>
      <c r="AW65" s="12">
        <f t="shared" si="25"/>
        <v>0.0003616398724397541</v>
      </c>
      <c r="AX65" s="12">
        <f t="shared" si="25"/>
        <v>0.0001380806785679061</v>
      </c>
      <c r="AY65" s="12">
        <f t="shared" si="25"/>
        <v>7.232797448795081E-05</v>
      </c>
      <c r="AZ65" s="12">
        <f t="shared" si="25"/>
        <v>0.00597034553045994</v>
      </c>
      <c r="BA65" s="12">
        <f t="shared" si="25"/>
        <v>2.6301081631982117E-05</v>
      </c>
      <c r="BB65" s="12">
        <f t="shared" si="25"/>
        <v>0.00010520432652792847</v>
      </c>
      <c r="BC65" s="12">
        <f t="shared" si="25"/>
        <v>0.00013150540815991057</v>
      </c>
      <c r="BD65" s="12">
        <f t="shared" si="25"/>
        <v>0.0004076667652957228</v>
      </c>
      <c r="BE65" s="12">
        <f t="shared" si="25"/>
        <v>2.6301081631982117E-05</v>
      </c>
      <c r="BF65" s="12">
        <f t="shared" si="25"/>
        <v>9.20537857119374E-05</v>
      </c>
      <c r="BG65" s="12">
        <f t="shared" si="25"/>
        <v>1.9725811223986587E-05</v>
      </c>
      <c r="BH65" s="12">
        <f t="shared" si="25"/>
        <v>9.20537857119374E-05</v>
      </c>
      <c r="BI65" s="12">
        <f t="shared" si="25"/>
        <v>9.862905611993293E-05</v>
      </c>
      <c r="BJ65" s="12">
        <f t="shared" si="25"/>
        <v>0.00011835486734391952</v>
      </c>
      <c r="BK65" s="12">
        <f t="shared" si="25"/>
        <v>2.6301081631982117E-05</v>
      </c>
      <c r="BL65" s="12">
        <f t="shared" si="25"/>
        <v>1.3150540815991058E-05</v>
      </c>
      <c r="BM65" s="12">
        <f t="shared" si="25"/>
        <v>0.000460268928559687</v>
      </c>
      <c r="BN65" s="12">
        <f t="shared" si="25"/>
        <v>0.00028273662754380773</v>
      </c>
      <c r="BO65" s="12">
        <f t="shared" si="25"/>
        <v>0.00011835486734391952</v>
      </c>
      <c r="BP65" s="12">
        <f t="shared" si="25"/>
        <v>9.20537857119374E-05</v>
      </c>
      <c r="BQ65" s="12">
        <f t="shared" si="25"/>
        <v>0.001518887464246967</v>
      </c>
      <c r="BR65" s="12">
        <f t="shared" si="25"/>
        <v>0.0007495808265114902</v>
      </c>
      <c r="BS65" s="12">
        <f t="shared" si="25"/>
        <v>3.9451622447973175E-05</v>
      </c>
      <c r="BT65" s="12">
        <f t="shared" si="25"/>
        <v>9.862905611993293E-05</v>
      </c>
      <c r="BU65" s="12">
        <f t="shared" si="25"/>
        <v>0.0004076667652957228</v>
      </c>
      <c r="BV65" s="12">
        <f t="shared" si="25"/>
        <v>0.1358845382516356</v>
      </c>
      <c r="BW65" s="12">
        <f t="shared" si="25"/>
        <v>7.232797448795081E-05</v>
      </c>
      <c r="BX65" s="12">
        <f t="shared" si="25"/>
        <v>4.60268928559687E-05</v>
      </c>
      <c r="BY65" s="12">
        <f t="shared" si="25"/>
        <v>7.890324489594635E-05</v>
      </c>
      <c r="BZ65" s="12">
        <f t="shared" si="25"/>
        <v>1.9725811223986587E-05</v>
      </c>
      <c r="CA65" s="12">
        <f t="shared" si="25"/>
        <v>0.0003813656836637407</v>
      </c>
      <c r="CB65" s="12">
        <f t="shared" si="25"/>
        <v>0.00021040865305585693</v>
      </c>
      <c r="CC65" s="12">
        <f t="shared" si="25"/>
        <v>3.9451622447973175E-05</v>
      </c>
      <c r="CD65" s="12">
        <f t="shared" si="25"/>
        <v>0.0003419140612157675</v>
      </c>
      <c r="CE65" s="12">
        <f t="shared" si="25"/>
        <v>9.862905611993293E-05</v>
      </c>
      <c r="CF65" s="12">
        <f t="shared" si="25"/>
        <v>6.575270407995528E-05</v>
      </c>
      <c r="CG65" s="12">
        <f t="shared" si="25"/>
        <v>7.232797448795081E-05</v>
      </c>
      <c r="CH65" s="12">
        <f t="shared" si="25"/>
        <v>0.0001578064897918927</v>
      </c>
      <c r="CI65" s="12">
        <f t="shared" si="25"/>
        <v>0.0001643817601998882</v>
      </c>
      <c r="CJ65" s="12">
        <f t="shared" si="25"/>
        <v>2.6301081631982117E-05</v>
      </c>
      <c r="CK65" s="12">
        <f t="shared" si="25"/>
        <v>3.287635203997764E-05</v>
      </c>
      <c r="CL65" s="12">
        <f t="shared" si="25"/>
        <v>0.00012493013775191506</v>
      </c>
      <c r="CM65" s="12">
        <f t="shared" si="25"/>
        <v>1.3150540815991058E-05</v>
      </c>
      <c r="CN65" s="12">
        <f t="shared" si="25"/>
        <v>0.00011177959693592399</v>
      </c>
      <c r="CO65" s="12">
        <f t="shared" si="25"/>
        <v>9.20537857119374E-05</v>
      </c>
      <c r="CP65" s="12">
        <f t="shared" si="25"/>
        <v>3.9451622447973175E-05</v>
      </c>
      <c r="CQ65" s="12">
        <f t="shared" si="25"/>
        <v>0.0001643817601998882</v>
      </c>
      <c r="CR65" s="12">
        <f t="shared" si="25"/>
        <v>7.890324489594635E-05</v>
      </c>
      <c r="CS65" s="12">
        <f t="shared" si="25"/>
        <v>3.287635203997764E-05</v>
      </c>
      <c r="CT65" s="12">
        <f t="shared" si="25"/>
        <v>5.917743367195976E-05</v>
      </c>
      <c r="CU65" s="12">
        <f aca="true" t="shared" si="26" ref="CU65:EG65">CU64/152085</f>
        <v>7.890324489594635E-05</v>
      </c>
      <c r="CV65" s="12">
        <f t="shared" si="26"/>
        <v>0.00010520432652792847</v>
      </c>
      <c r="CW65" s="12">
        <f t="shared" si="26"/>
        <v>0.000907387316303383</v>
      </c>
      <c r="CX65" s="12">
        <f t="shared" si="26"/>
        <v>0.00047341946937567807</v>
      </c>
      <c r="CY65" s="12">
        <f t="shared" si="26"/>
        <v>0.00021698392346385244</v>
      </c>
      <c r="CZ65" s="12">
        <f t="shared" si="26"/>
        <v>0.0009862905611993293</v>
      </c>
      <c r="DA65" s="12">
        <f t="shared" si="26"/>
        <v>5.260216326396423E-05</v>
      </c>
      <c r="DB65" s="12">
        <f t="shared" si="26"/>
        <v>9.20537857119374E-05</v>
      </c>
      <c r="DC65" s="12">
        <f t="shared" si="26"/>
        <v>8.547851530394188E-05</v>
      </c>
      <c r="DD65" s="12">
        <f t="shared" si="26"/>
        <v>9.862905611993293E-05</v>
      </c>
      <c r="DE65" s="12">
        <f t="shared" si="26"/>
        <v>0.001689844494854851</v>
      </c>
      <c r="DF65" s="12">
        <f t="shared" si="26"/>
        <v>0.34493211033303744</v>
      </c>
      <c r="DG65" s="12">
        <f t="shared" si="26"/>
        <v>5.917743367195976E-05</v>
      </c>
      <c r="DH65" s="12">
        <f t="shared" si="26"/>
        <v>0.0006904033928395306</v>
      </c>
      <c r="DI65" s="12">
        <f t="shared" si="26"/>
        <v>0.00011177959693592399</v>
      </c>
      <c r="DJ65" s="12">
        <f t="shared" si="26"/>
        <v>3.9451622447973175E-05</v>
      </c>
      <c r="DK65" s="12">
        <f t="shared" si="26"/>
        <v>0.0001578064897918927</v>
      </c>
      <c r="DL65" s="12">
        <f t="shared" si="26"/>
        <v>0.0004142420357037183</v>
      </c>
      <c r="DM65" s="12">
        <f t="shared" si="26"/>
        <v>1.3150540815991058E-05</v>
      </c>
      <c r="DN65" s="12">
        <f t="shared" si="26"/>
        <v>7.232797448795081E-05</v>
      </c>
      <c r="DO65" s="12">
        <f t="shared" si="26"/>
        <v>0.00011835486734391952</v>
      </c>
      <c r="DP65" s="12">
        <f t="shared" si="26"/>
        <v>5.917743367195976E-05</v>
      </c>
      <c r="DQ65" s="12">
        <f t="shared" si="26"/>
        <v>0.00011835486734391952</v>
      </c>
      <c r="DR65" s="12">
        <f t="shared" si="26"/>
        <v>0</v>
      </c>
      <c r="DS65" s="12">
        <f t="shared" si="26"/>
        <v>0.002031758556070618</v>
      </c>
      <c r="DT65" s="12">
        <f t="shared" si="26"/>
        <v>0.00011835486734391952</v>
      </c>
      <c r="DU65" s="12">
        <f t="shared" si="26"/>
        <v>3.287635203997764E-05</v>
      </c>
      <c r="DV65" s="12">
        <f t="shared" si="26"/>
        <v>3.287635203997764E-05</v>
      </c>
      <c r="DW65" s="12">
        <f t="shared" si="26"/>
        <v>0.00012493013775191506</v>
      </c>
      <c r="DX65" s="12">
        <f t="shared" si="26"/>
        <v>0.00019725811223986585</v>
      </c>
      <c r="DY65" s="12">
        <f t="shared" si="26"/>
        <v>0.00013150540815991057</v>
      </c>
      <c r="DZ65" s="12">
        <f t="shared" si="26"/>
        <v>0.00028931189795180324</v>
      </c>
      <c r="EA65" s="12">
        <f t="shared" si="26"/>
        <v>0.0003156129795837854</v>
      </c>
      <c r="EB65" s="12">
        <f t="shared" si="26"/>
        <v>0.0003945162244797317</v>
      </c>
      <c r="EC65" s="12">
        <f t="shared" si="26"/>
        <v>0.0002761613571358122</v>
      </c>
      <c r="ED65" s="12">
        <f t="shared" si="26"/>
        <v>0.0008613604234474143</v>
      </c>
      <c r="EE65" s="12">
        <f t="shared" si="26"/>
        <v>0.0005983496071275931</v>
      </c>
      <c r="EF65" s="12">
        <f t="shared" si="26"/>
        <v>0.0006246506887595752</v>
      </c>
      <c r="EG65" s="12">
        <f t="shared" si="26"/>
        <v>3.287635203997764E-05</v>
      </c>
    </row>
    <row r="66" spans="2:137" ht="4.5" customHeight="1">
      <c r="B66" s="13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</row>
    <row r="67" spans="1:137" ht="12.75">
      <c r="A67" s="3" t="s">
        <v>45</v>
      </c>
      <c r="B67" s="13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</row>
    <row r="68" spans="2:137" ht="12.75">
      <c r="B68" s="7" t="s">
        <v>44</v>
      </c>
      <c r="C68" s="8">
        <v>102</v>
      </c>
      <c r="D68" s="8">
        <v>32</v>
      </c>
      <c r="E68" s="8">
        <v>16</v>
      </c>
      <c r="F68" s="8">
        <v>10</v>
      </c>
      <c r="G68" s="8">
        <v>125</v>
      </c>
      <c r="H68" s="8">
        <v>39</v>
      </c>
      <c r="I68" s="8">
        <v>67</v>
      </c>
      <c r="J68" s="8">
        <v>18</v>
      </c>
      <c r="K68" s="8">
        <v>3</v>
      </c>
      <c r="L68" s="8">
        <v>6</v>
      </c>
      <c r="M68" s="8">
        <v>4</v>
      </c>
      <c r="N68" s="8">
        <v>119</v>
      </c>
      <c r="O68" s="8">
        <v>111</v>
      </c>
      <c r="P68" s="8">
        <v>49</v>
      </c>
      <c r="Q68" s="8">
        <v>55</v>
      </c>
      <c r="R68" s="8">
        <v>216</v>
      </c>
      <c r="S68" s="8">
        <v>122483</v>
      </c>
      <c r="T68" s="8">
        <v>12328</v>
      </c>
      <c r="U68" s="8">
        <v>7</v>
      </c>
      <c r="V68" s="8">
        <v>10</v>
      </c>
      <c r="W68" s="8">
        <v>9</v>
      </c>
      <c r="X68" s="8">
        <v>7</v>
      </c>
      <c r="Y68" s="8">
        <v>530</v>
      </c>
      <c r="Z68" s="8">
        <v>248</v>
      </c>
      <c r="AA68" s="8">
        <v>12</v>
      </c>
      <c r="AB68" s="8">
        <v>12</v>
      </c>
      <c r="AC68" s="8">
        <v>4</v>
      </c>
      <c r="AD68" s="8">
        <v>24</v>
      </c>
      <c r="AE68" s="8">
        <v>14</v>
      </c>
      <c r="AF68" s="8">
        <v>99</v>
      </c>
      <c r="AG68" s="8">
        <v>782</v>
      </c>
      <c r="AH68" s="8">
        <v>14</v>
      </c>
      <c r="AI68" s="8">
        <v>8</v>
      </c>
      <c r="AJ68" s="8">
        <v>18</v>
      </c>
      <c r="AK68" s="8">
        <v>7</v>
      </c>
      <c r="AL68" s="8">
        <v>65</v>
      </c>
      <c r="AM68" s="8">
        <v>15</v>
      </c>
      <c r="AN68" s="8">
        <v>10</v>
      </c>
      <c r="AO68" s="8">
        <v>61</v>
      </c>
      <c r="AP68" s="8">
        <v>64</v>
      </c>
      <c r="AQ68" s="8">
        <v>74</v>
      </c>
      <c r="AR68" s="8">
        <v>22</v>
      </c>
      <c r="AS68" s="8">
        <v>46</v>
      </c>
      <c r="AT68" s="8">
        <v>68</v>
      </c>
      <c r="AU68" s="8">
        <v>26</v>
      </c>
      <c r="AV68" s="8">
        <v>23</v>
      </c>
      <c r="AW68" s="8">
        <v>59</v>
      </c>
      <c r="AX68" s="8">
        <v>49</v>
      </c>
      <c r="AY68" s="8">
        <v>11</v>
      </c>
      <c r="AZ68" s="8">
        <v>2259</v>
      </c>
      <c r="BA68" s="8">
        <v>6</v>
      </c>
      <c r="BB68" s="8">
        <v>40</v>
      </c>
      <c r="BC68" s="8">
        <v>53</v>
      </c>
      <c r="BD68" s="8">
        <v>96</v>
      </c>
      <c r="BE68" s="8">
        <v>15</v>
      </c>
      <c r="BF68" s="8">
        <v>9</v>
      </c>
      <c r="BG68" s="8">
        <v>4</v>
      </c>
      <c r="BH68" s="8">
        <v>15</v>
      </c>
      <c r="BI68" s="8">
        <v>5</v>
      </c>
      <c r="BJ68" s="8">
        <v>31</v>
      </c>
      <c r="BK68" s="8">
        <v>10</v>
      </c>
      <c r="BL68" s="8">
        <v>3</v>
      </c>
      <c r="BM68" s="8">
        <v>1199</v>
      </c>
      <c r="BN68" s="8">
        <v>55</v>
      </c>
      <c r="BO68" s="8">
        <v>17</v>
      </c>
      <c r="BP68" s="8">
        <v>20</v>
      </c>
      <c r="BQ68" s="8">
        <v>273</v>
      </c>
      <c r="BR68" s="8">
        <v>110</v>
      </c>
      <c r="BS68" s="8">
        <v>12</v>
      </c>
      <c r="BT68" s="8">
        <v>15</v>
      </c>
      <c r="BU68" s="8">
        <v>41</v>
      </c>
      <c r="BV68" s="8">
        <v>9697</v>
      </c>
      <c r="BW68" s="8">
        <v>15</v>
      </c>
      <c r="BX68" s="8">
        <v>25</v>
      </c>
      <c r="BY68" s="8">
        <v>17</v>
      </c>
      <c r="BZ68" s="8">
        <v>6</v>
      </c>
      <c r="CA68" s="8">
        <v>45</v>
      </c>
      <c r="CB68" s="8">
        <v>32</v>
      </c>
      <c r="CC68" s="8">
        <v>7</v>
      </c>
      <c r="CD68" s="8">
        <v>29</v>
      </c>
      <c r="CE68" s="8">
        <v>16</v>
      </c>
      <c r="CF68" s="8">
        <v>12</v>
      </c>
      <c r="CG68" s="8">
        <v>11</v>
      </c>
      <c r="CH68" s="8">
        <v>193</v>
      </c>
      <c r="CI68" s="8">
        <v>45</v>
      </c>
      <c r="CJ68" s="8">
        <v>120</v>
      </c>
      <c r="CK68" s="8">
        <v>13</v>
      </c>
      <c r="CL68" s="8">
        <v>15</v>
      </c>
      <c r="CM68" s="8">
        <v>7</v>
      </c>
      <c r="CN68" s="8">
        <v>17</v>
      </c>
      <c r="CO68" s="8">
        <v>11</v>
      </c>
      <c r="CP68" s="8">
        <v>4</v>
      </c>
      <c r="CQ68" s="8">
        <v>19</v>
      </c>
      <c r="CR68" s="8">
        <v>18</v>
      </c>
      <c r="CS68" s="8">
        <v>4</v>
      </c>
      <c r="CT68" s="8">
        <v>7</v>
      </c>
      <c r="CU68" s="8">
        <v>5</v>
      </c>
      <c r="CV68" s="8">
        <v>40</v>
      </c>
      <c r="CW68" s="8">
        <v>131</v>
      </c>
      <c r="CX68" s="8">
        <v>65</v>
      </c>
      <c r="CY68" s="8">
        <v>13</v>
      </c>
      <c r="CZ68" s="8">
        <v>141</v>
      </c>
      <c r="DA68" s="8">
        <v>6</v>
      </c>
      <c r="DB68" s="8">
        <v>19</v>
      </c>
      <c r="DC68" s="8">
        <v>10</v>
      </c>
      <c r="DD68" s="8">
        <v>23</v>
      </c>
      <c r="DE68" s="8">
        <v>94</v>
      </c>
      <c r="DF68" s="8">
        <v>33773</v>
      </c>
      <c r="DG68" s="8">
        <v>15</v>
      </c>
      <c r="DH68" s="8">
        <v>169</v>
      </c>
      <c r="DI68" s="8">
        <v>31</v>
      </c>
      <c r="DJ68" s="8">
        <v>7</v>
      </c>
      <c r="DK68" s="8">
        <v>74</v>
      </c>
      <c r="DL68" s="8">
        <v>47</v>
      </c>
      <c r="DM68" s="8">
        <v>15</v>
      </c>
      <c r="DN68" s="8">
        <v>8</v>
      </c>
      <c r="DO68" s="8">
        <v>10</v>
      </c>
      <c r="DP68" s="8">
        <v>12</v>
      </c>
      <c r="DQ68" s="8">
        <v>12</v>
      </c>
      <c r="DR68" s="8">
        <v>8</v>
      </c>
      <c r="DS68" s="8">
        <v>496</v>
      </c>
      <c r="DT68" s="8">
        <v>48</v>
      </c>
      <c r="DU68" s="8">
        <v>205</v>
      </c>
      <c r="DV68" s="8">
        <v>7</v>
      </c>
      <c r="DW68" s="8">
        <v>46</v>
      </c>
      <c r="DX68" s="8">
        <v>92</v>
      </c>
      <c r="DY68" s="8">
        <v>23</v>
      </c>
      <c r="DZ68" s="8">
        <v>100</v>
      </c>
      <c r="EA68" s="8">
        <v>45</v>
      </c>
      <c r="EB68" s="8">
        <v>166</v>
      </c>
      <c r="EC68" s="8">
        <v>129</v>
      </c>
      <c r="ED68" s="8">
        <v>139</v>
      </c>
      <c r="EE68" s="8">
        <v>147</v>
      </c>
      <c r="EF68" s="8">
        <v>162</v>
      </c>
      <c r="EG68" s="8">
        <v>4</v>
      </c>
    </row>
    <row r="69" spans="1:137" ht="12.75">
      <c r="A69" s="9" t="s">
        <v>14</v>
      </c>
      <c r="C69" s="8">
        <v>102</v>
      </c>
      <c r="D69" s="8">
        <v>32</v>
      </c>
      <c r="E69" s="8">
        <v>16</v>
      </c>
      <c r="F69" s="8">
        <v>10</v>
      </c>
      <c r="G69" s="8">
        <v>125</v>
      </c>
      <c r="H69" s="8">
        <v>39</v>
      </c>
      <c r="I69" s="8">
        <v>67</v>
      </c>
      <c r="J69" s="8">
        <v>18</v>
      </c>
      <c r="K69" s="8">
        <v>3</v>
      </c>
      <c r="L69" s="8">
        <v>6</v>
      </c>
      <c r="M69" s="8">
        <v>4</v>
      </c>
      <c r="N69" s="8">
        <v>119</v>
      </c>
      <c r="O69" s="8">
        <v>111</v>
      </c>
      <c r="P69" s="8">
        <v>49</v>
      </c>
      <c r="Q69" s="8">
        <v>55</v>
      </c>
      <c r="R69" s="8">
        <v>216</v>
      </c>
      <c r="S69" s="8">
        <v>122483</v>
      </c>
      <c r="T69" s="8">
        <v>12328</v>
      </c>
      <c r="U69" s="8">
        <v>7</v>
      </c>
      <c r="V69" s="8">
        <v>10</v>
      </c>
      <c r="W69" s="8">
        <v>9</v>
      </c>
      <c r="X69" s="8">
        <v>7</v>
      </c>
      <c r="Y69" s="8">
        <v>530</v>
      </c>
      <c r="Z69" s="8">
        <v>248</v>
      </c>
      <c r="AA69" s="8">
        <v>12</v>
      </c>
      <c r="AB69" s="8">
        <v>12</v>
      </c>
      <c r="AC69" s="8">
        <v>4</v>
      </c>
      <c r="AD69" s="8">
        <v>24</v>
      </c>
      <c r="AE69" s="8">
        <v>14</v>
      </c>
      <c r="AF69" s="8">
        <v>99</v>
      </c>
      <c r="AG69" s="8">
        <v>782</v>
      </c>
      <c r="AH69" s="8">
        <v>14</v>
      </c>
      <c r="AI69" s="8">
        <v>8</v>
      </c>
      <c r="AJ69" s="8">
        <v>18</v>
      </c>
      <c r="AK69" s="8">
        <v>7</v>
      </c>
      <c r="AL69" s="8">
        <v>65</v>
      </c>
      <c r="AM69" s="8">
        <v>15</v>
      </c>
      <c r="AN69" s="8">
        <v>10</v>
      </c>
      <c r="AO69" s="8">
        <v>61</v>
      </c>
      <c r="AP69" s="8">
        <v>64</v>
      </c>
      <c r="AQ69" s="8">
        <v>74</v>
      </c>
      <c r="AR69" s="8">
        <v>22</v>
      </c>
      <c r="AS69" s="8">
        <v>46</v>
      </c>
      <c r="AT69" s="8">
        <v>68</v>
      </c>
      <c r="AU69" s="8">
        <v>26</v>
      </c>
      <c r="AV69" s="8">
        <v>23</v>
      </c>
      <c r="AW69" s="8">
        <v>59</v>
      </c>
      <c r="AX69" s="8">
        <v>49</v>
      </c>
      <c r="AY69" s="8">
        <v>11</v>
      </c>
      <c r="AZ69" s="8">
        <v>2259</v>
      </c>
      <c r="BA69" s="8">
        <v>6</v>
      </c>
      <c r="BB69" s="8">
        <v>40</v>
      </c>
      <c r="BC69" s="8">
        <v>53</v>
      </c>
      <c r="BD69" s="8">
        <v>96</v>
      </c>
      <c r="BE69" s="8">
        <v>15</v>
      </c>
      <c r="BF69" s="8">
        <v>9</v>
      </c>
      <c r="BG69" s="8">
        <v>4</v>
      </c>
      <c r="BH69" s="8">
        <v>15</v>
      </c>
      <c r="BI69" s="8">
        <v>5</v>
      </c>
      <c r="BJ69" s="8">
        <v>31</v>
      </c>
      <c r="BK69" s="8">
        <v>10</v>
      </c>
      <c r="BL69" s="8">
        <v>3</v>
      </c>
      <c r="BM69" s="8">
        <v>1199</v>
      </c>
      <c r="BN69" s="8">
        <v>55</v>
      </c>
      <c r="BO69" s="8">
        <v>17</v>
      </c>
      <c r="BP69" s="8">
        <v>20</v>
      </c>
      <c r="BQ69" s="8">
        <v>273</v>
      </c>
      <c r="BR69" s="8">
        <v>110</v>
      </c>
      <c r="BS69" s="8">
        <v>12</v>
      </c>
      <c r="BT69" s="8">
        <v>15</v>
      </c>
      <c r="BU69" s="8">
        <v>41</v>
      </c>
      <c r="BV69" s="8">
        <v>9697</v>
      </c>
      <c r="BW69" s="8">
        <v>15</v>
      </c>
      <c r="BX69" s="8">
        <v>25</v>
      </c>
      <c r="BY69" s="8">
        <v>17</v>
      </c>
      <c r="BZ69" s="8">
        <v>6</v>
      </c>
      <c r="CA69" s="8">
        <v>45</v>
      </c>
      <c r="CB69" s="8">
        <v>32</v>
      </c>
      <c r="CC69" s="8">
        <v>7</v>
      </c>
      <c r="CD69" s="8">
        <v>29</v>
      </c>
      <c r="CE69" s="8">
        <v>16</v>
      </c>
      <c r="CF69" s="8">
        <v>12</v>
      </c>
      <c r="CG69" s="8">
        <v>11</v>
      </c>
      <c r="CH69" s="8">
        <v>193</v>
      </c>
      <c r="CI69" s="8">
        <v>45</v>
      </c>
      <c r="CJ69" s="8">
        <v>120</v>
      </c>
      <c r="CK69" s="8">
        <v>13</v>
      </c>
      <c r="CL69" s="8">
        <v>15</v>
      </c>
      <c r="CM69" s="8">
        <v>7</v>
      </c>
      <c r="CN69" s="8">
        <v>17</v>
      </c>
      <c r="CO69" s="8">
        <v>11</v>
      </c>
      <c r="CP69" s="8">
        <v>4</v>
      </c>
      <c r="CQ69" s="8">
        <v>19</v>
      </c>
      <c r="CR69" s="8">
        <v>18</v>
      </c>
      <c r="CS69" s="8">
        <v>4</v>
      </c>
      <c r="CT69" s="8">
        <v>7</v>
      </c>
      <c r="CU69" s="8">
        <v>5</v>
      </c>
      <c r="CV69" s="8">
        <v>40</v>
      </c>
      <c r="CW69" s="8">
        <v>131</v>
      </c>
      <c r="CX69" s="8">
        <v>65</v>
      </c>
      <c r="CY69" s="8">
        <v>13</v>
      </c>
      <c r="CZ69" s="8">
        <v>141</v>
      </c>
      <c r="DA69" s="8">
        <v>6</v>
      </c>
      <c r="DB69" s="8">
        <v>19</v>
      </c>
      <c r="DC69" s="8">
        <v>10</v>
      </c>
      <c r="DD69" s="8">
        <v>23</v>
      </c>
      <c r="DE69" s="8">
        <v>94</v>
      </c>
      <c r="DF69" s="8">
        <v>33773</v>
      </c>
      <c r="DG69" s="8">
        <v>15</v>
      </c>
      <c r="DH69" s="8">
        <v>169</v>
      </c>
      <c r="DI69" s="8">
        <v>31</v>
      </c>
      <c r="DJ69" s="8">
        <v>7</v>
      </c>
      <c r="DK69" s="8">
        <v>74</v>
      </c>
      <c r="DL69" s="8">
        <v>47</v>
      </c>
      <c r="DM69" s="8">
        <v>15</v>
      </c>
      <c r="DN69" s="8">
        <v>8</v>
      </c>
      <c r="DO69" s="8">
        <v>10</v>
      </c>
      <c r="DP69" s="8">
        <v>12</v>
      </c>
      <c r="DQ69" s="8">
        <v>12</v>
      </c>
      <c r="DR69" s="8">
        <v>8</v>
      </c>
      <c r="DS69" s="8">
        <v>496</v>
      </c>
      <c r="DT69" s="8">
        <v>48</v>
      </c>
      <c r="DU69" s="8">
        <v>205</v>
      </c>
      <c r="DV69" s="8">
        <v>7</v>
      </c>
      <c r="DW69" s="8">
        <v>46</v>
      </c>
      <c r="DX69" s="8">
        <v>92</v>
      </c>
      <c r="DY69" s="8">
        <v>23</v>
      </c>
      <c r="DZ69" s="8">
        <v>100</v>
      </c>
      <c r="EA69" s="8">
        <v>45</v>
      </c>
      <c r="EB69" s="8">
        <v>166</v>
      </c>
      <c r="EC69" s="8">
        <v>129</v>
      </c>
      <c r="ED69" s="8">
        <v>139</v>
      </c>
      <c r="EE69" s="8">
        <v>147</v>
      </c>
      <c r="EF69" s="8">
        <v>162</v>
      </c>
      <c r="EG69" s="8">
        <v>4</v>
      </c>
    </row>
    <row r="70" spans="2:137" s="10" customFormat="1" ht="12.75">
      <c r="B70" s="11" t="s">
        <v>118</v>
      </c>
      <c r="C70" s="12">
        <f aca="true" t="shared" si="27" ref="C70:AH70">C69/189392</f>
        <v>0.0005385655149108727</v>
      </c>
      <c r="D70" s="12">
        <f t="shared" si="27"/>
        <v>0.0001689617301681169</v>
      </c>
      <c r="E70" s="12">
        <f t="shared" si="27"/>
        <v>8.448086508405846E-05</v>
      </c>
      <c r="F70" s="12">
        <f t="shared" si="27"/>
        <v>5.280054067753654E-05</v>
      </c>
      <c r="G70" s="12">
        <f t="shared" si="27"/>
        <v>0.0006600067584692067</v>
      </c>
      <c r="H70" s="12">
        <f t="shared" si="27"/>
        <v>0.0002059221086423925</v>
      </c>
      <c r="I70" s="12">
        <f t="shared" si="27"/>
        <v>0.00035376362253949483</v>
      </c>
      <c r="J70" s="12">
        <f t="shared" si="27"/>
        <v>9.504097321956577E-05</v>
      </c>
      <c r="K70" s="12">
        <f t="shared" si="27"/>
        <v>1.5840162203260962E-05</v>
      </c>
      <c r="L70" s="12">
        <f t="shared" si="27"/>
        <v>3.1680324406521924E-05</v>
      </c>
      <c r="M70" s="12">
        <f t="shared" si="27"/>
        <v>2.1120216271014614E-05</v>
      </c>
      <c r="N70" s="12">
        <f t="shared" si="27"/>
        <v>0.0006283264340626848</v>
      </c>
      <c r="O70" s="12">
        <f t="shared" si="27"/>
        <v>0.0005860860015206555</v>
      </c>
      <c r="P70" s="12">
        <f t="shared" si="27"/>
        <v>0.00025872264931992906</v>
      </c>
      <c r="Q70" s="12">
        <f t="shared" si="27"/>
        <v>0.00029040297372645097</v>
      </c>
      <c r="R70" s="12">
        <f t="shared" si="27"/>
        <v>0.0011404916786347892</v>
      </c>
      <c r="S70" s="12">
        <f t="shared" si="27"/>
        <v>0.6467168623806708</v>
      </c>
      <c r="T70" s="12">
        <f t="shared" si="27"/>
        <v>0.06509250654726705</v>
      </c>
      <c r="U70" s="12">
        <f t="shared" si="27"/>
        <v>3.696037847427558E-05</v>
      </c>
      <c r="V70" s="12">
        <f t="shared" si="27"/>
        <v>5.280054067753654E-05</v>
      </c>
      <c r="W70" s="12">
        <f t="shared" si="27"/>
        <v>4.752048660978288E-05</v>
      </c>
      <c r="X70" s="12">
        <f t="shared" si="27"/>
        <v>3.696037847427558E-05</v>
      </c>
      <c r="Y70" s="12">
        <f t="shared" si="27"/>
        <v>0.0027984286559094365</v>
      </c>
      <c r="Z70" s="12">
        <f t="shared" si="27"/>
        <v>0.0013094534088029062</v>
      </c>
      <c r="AA70" s="12">
        <f t="shared" si="27"/>
        <v>6.336064881304385E-05</v>
      </c>
      <c r="AB70" s="12">
        <f t="shared" si="27"/>
        <v>6.336064881304385E-05</v>
      </c>
      <c r="AC70" s="12">
        <f t="shared" si="27"/>
        <v>2.1120216271014614E-05</v>
      </c>
      <c r="AD70" s="12">
        <f t="shared" si="27"/>
        <v>0.0001267212976260877</v>
      </c>
      <c r="AE70" s="12">
        <f t="shared" si="27"/>
        <v>7.392075694855116E-05</v>
      </c>
      <c r="AF70" s="12">
        <f t="shared" si="27"/>
        <v>0.0005227253527076117</v>
      </c>
      <c r="AG70" s="12">
        <f t="shared" si="27"/>
        <v>0.004129002280983357</v>
      </c>
      <c r="AH70" s="12">
        <f t="shared" si="27"/>
        <v>7.392075694855116E-05</v>
      </c>
      <c r="AI70" s="12">
        <f aca="true" t="shared" si="28" ref="AI70:CT70">AI69/189392</f>
        <v>4.224043254202923E-05</v>
      </c>
      <c r="AJ70" s="12">
        <f t="shared" si="28"/>
        <v>9.504097321956577E-05</v>
      </c>
      <c r="AK70" s="12">
        <f t="shared" si="28"/>
        <v>3.696037847427558E-05</v>
      </c>
      <c r="AL70" s="12">
        <f t="shared" si="28"/>
        <v>0.0003432035144039875</v>
      </c>
      <c r="AM70" s="12">
        <f t="shared" si="28"/>
        <v>7.92008110163048E-05</v>
      </c>
      <c r="AN70" s="12">
        <f t="shared" si="28"/>
        <v>5.280054067753654E-05</v>
      </c>
      <c r="AO70" s="12">
        <f t="shared" si="28"/>
        <v>0.00032208329813297287</v>
      </c>
      <c r="AP70" s="12">
        <f t="shared" si="28"/>
        <v>0.0003379234603362338</v>
      </c>
      <c r="AQ70" s="12">
        <f t="shared" si="28"/>
        <v>0.0003907240010137704</v>
      </c>
      <c r="AR70" s="12">
        <f t="shared" si="28"/>
        <v>0.00011616118949058039</v>
      </c>
      <c r="AS70" s="12">
        <f t="shared" si="28"/>
        <v>0.00024288248711666808</v>
      </c>
      <c r="AT70" s="12">
        <f t="shared" si="28"/>
        <v>0.00035904367660724844</v>
      </c>
      <c r="AU70" s="12">
        <f t="shared" si="28"/>
        <v>0.000137281405761595</v>
      </c>
      <c r="AV70" s="12">
        <f t="shared" si="28"/>
        <v>0.00012144124355833404</v>
      </c>
      <c r="AW70" s="12">
        <f t="shared" si="28"/>
        <v>0.0003115231899974656</v>
      </c>
      <c r="AX70" s="12">
        <f t="shared" si="28"/>
        <v>0.00025872264931992906</v>
      </c>
      <c r="AY70" s="12">
        <f t="shared" si="28"/>
        <v>5.8080594745290193E-05</v>
      </c>
      <c r="AZ70" s="12">
        <f t="shared" si="28"/>
        <v>0.011927642139055504</v>
      </c>
      <c r="BA70" s="12">
        <f t="shared" si="28"/>
        <v>3.1680324406521924E-05</v>
      </c>
      <c r="BB70" s="12">
        <f t="shared" si="28"/>
        <v>0.00021120216271014615</v>
      </c>
      <c r="BC70" s="12">
        <f t="shared" si="28"/>
        <v>0.00027984286559094363</v>
      </c>
      <c r="BD70" s="12">
        <f t="shared" si="28"/>
        <v>0.0005068851905043508</v>
      </c>
      <c r="BE70" s="12">
        <f t="shared" si="28"/>
        <v>7.92008110163048E-05</v>
      </c>
      <c r="BF70" s="12">
        <f t="shared" si="28"/>
        <v>4.752048660978288E-05</v>
      </c>
      <c r="BG70" s="12">
        <f t="shared" si="28"/>
        <v>2.1120216271014614E-05</v>
      </c>
      <c r="BH70" s="12">
        <f t="shared" si="28"/>
        <v>7.92008110163048E-05</v>
      </c>
      <c r="BI70" s="12">
        <f t="shared" si="28"/>
        <v>2.640027033876827E-05</v>
      </c>
      <c r="BJ70" s="12">
        <f t="shared" si="28"/>
        <v>0.00016368167610036327</v>
      </c>
      <c r="BK70" s="12">
        <f t="shared" si="28"/>
        <v>5.280054067753654E-05</v>
      </c>
      <c r="BL70" s="12">
        <f t="shared" si="28"/>
        <v>1.5840162203260962E-05</v>
      </c>
      <c r="BM70" s="12">
        <f t="shared" si="28"/>
        <v>0.006330784827236631</v>
      </c>
      <c r="BN70" s="12">
        <f t="shared" si="28"/>
        <v>0.00029040297372645097</v>
      </c>
      <c r="BO70" s="12">
        <f t="shared" si="28"/>
        <v>8.976091915181211E-05</v>
      </c>
      <c r="BP70" s="12">
        <f t="shared" si="28"/>
        <v>0.00010560108135507308</v>
      </c>
      <c r="BQ70" s="12">
        <f t="shared" si="28"/>
        <v>0.0014414547604967474</v>
      </c>
      <c r="BR70" s="12">
        <f t="shared" si="28"/>
        <v>0.0005808059474529019</v>
      </c>
      <c r="BS70" s="12">
        <f t="shared" si="28"/>
        <v>6.336064881304385E-05</v>
      </c>
      <c r="BT70" s="12">
        <f t="shared" si="28"/>
        <v>7.92008110163048E-05</v>
      </c>
      <c r="BU70" s="12">
        <f t="shared" si="28"/>
        <v>0.0002164822167778998</v>
      </c>
      <c r="BV70" s="12">
        <f t="shared" si="28"/>
        <v>0.05120068429500718</v>
      </c>
      <c r="BW70" s="12">
        <f t="shared" si="28"/>
        <v>7.92008110163048E-05</v>
      </c>
      <c r="BX70" s="12">
        <f t="shared" si="28"/>
        <v>0.00013200135169384134</v>
      </c>
      <c r="BY70" s="12">
        <f t="shared" si="28"/>
        <v>8.976091915181211E-05</v>
      </c>
      <c r="BZ70" s="12">
        <f t="shared" si="28"/>
        <v>3.1680324406521924E-05</v>
      </c>
      <c r="CA70" s="12">
        <f t="shared" si="28"/>
        <v>0.00023760243304891442</v>
      </c>
      <c r="CB70" s="12">
        <f t="shared" si="28"/>
        <v>0.0001689617301681169</v>
      </c>
      <c r="CC70" s="12">
        <f t="shared" si="28"/>
        <v>3.696037847427558E-05</v>
      </c>
      <c r="CD70" s="12">
        <f t="shared" si="28"/>
        <v>0.00015312156796485596</v>
      </c>
      <c r="CE70" s="12">
        <f t="shared" si="28"/>
        <v>8.448086508405846E-05</v>
      </c>
      <c r="CF70" s="12">
        <f t="shared" si="28"/>
        <v>6.336064881304385E-05</v>
      </c>
      <c r="CG70" s="12">
        <f t="shared" si="28"/>
        <v>5.8080594745290193E-05</v>
      </c>
      <c r="CH70" s="12">
        <f t="shared" si="28"/>
        <v>0.0010190504350764552</v>
      </c>
      <c r="CI70" s="12">
        <f t="shared" si="28"/>
        <v>0.00023760243304891442</v>
      </c>
      <c r="CJ70" s="12">
        <f t="shared" si="28"/>
        <v>0.0006336064881304384</v>
      </c>
      <c r="CK70" s="12">
        <f t="shared" si="28"/>
        <v>6.86407028807975E-05</v>
      </c>
      <c r="CL70" s="12">
        <f t="shared" si="28"/>
        <v>7.92008110163048E-05</v>
      </c>
      <c r="CM70" s="12">
        <f t="shared" si="28"/>
        <v>3.696037847427558E-05</v>
      </c>
      <c r="CN70" s="12">
        <f t="shared" si="28"/>
        <v>8.976091915181211E-05</v>
      </c>
      <c r="CO70" s="12">
        <f t="shared" si="28"/>
        <v>5.8080594745290193E-05</v>
      </c>
      <c r="CP70" s="12">
        <f t="shared" si="28"/>
        <v>2.1120216271014614E-05</v>
      </c>
      <c r="CQ70" s="12">
        <f t="shared" si="28"/>
        <v>0.00010032102728731942</v>
      </c>
      <c r="CR70" s="12">
        <f t="shared" si="28"/>
        <v>9.504097321956577E-05</v>
      </c>
      <c r="CS70" s="12">
        <f t="shared" si="28"/>
        <v>2.1120216271014614E-05</v>
      </c>
      <c r="CT70" s="12">
        <f t="shared" si="28"/>
        <v>3.696037847427558E-05</v>
      </c>
      <c r="CU70" s="12">
        <f aca="true" t="shared" si="29" ref="CU70:EG70">CU69/189392</f>
        <v>2.640027033876827E-05</v>
      </c>
      <c r="CV70" s="12">
        <f t="shared" si="29"/>
        <v>0.00021120216271014615</v>
      </c>
      <c r="CW70" s="12">
        <f t="shared" si="29"/>
        <v>0.0006916870828757286</v>
      </c>
      <c r="CX70" s="12">
        <f t="shared" si="29"/>
        <v>0.0003432035144039875</v>
      </c>
      <c r="CY70" s="12">
        <f t="shared" si="29"/>
        <v>6.86407028807975E-05</v>
      </c>
      <c r="CZ70" s="12">
        <f t="shared" si="29"/>
        <v>0.0007444876235532652</v>
      </c>
      <c r="DA70" s="12">
        <f t="shared" si="29"/>
        <v>3.1680324406521924E-05</v>
      </c>
      <c r="DB70" s="12">
        <f t="shared" si="29"/>
        <v>0.00010032102728731942</v>
      </c>
      <c r="DC70" s="12">
        <f t="shared" si="29"/>
        <v>5.280054067753654E-05</v>
      </c>
      <c r="DD70" s="12">
        <f t="shared" si="29"/>
        <v>0.00012144124355833404</v>
      </c>
      <c r="DE70" s="12">
        <f t="shared" si="29"/>
        <v>0.0004963250823688435</v>
      </c>
      <c r="DF70" s="12">
        <f t="shared" si="29"/>
        <v>0.17832326603024415</v>
      </c>
      <c r="DG70" s="12">
        <f t="shared" si="29"/>
        <v>7.92008110163048E-05</v>
      </c>
      <c r="DH70" s="12">
        <f t="shared" si="29"/>
        <v>0.0008923291374503675</v>
      </c>
      <c r="DI70" s="12">
        <f t="shared" si="29"/>
        <v>0.00016368167610036327</v>
      </c>
      <c r="DJ70" s="12">
        <f t="shared" si="29"/>
        <v>3.696037847427558E-05</v>
      </c>
      <c r="DK70" s="12">
        <f t="shared" si="29"/>
        <v>0.0003907240010137704</v>
      </c>
      <c r="DL70" s="12">
        <f t="shared" si="29"/>
        <v>0.0002481625411844217</v>
      </c>
      <c r="DM70" s="12">
        <f t="shared" si="29"/>
        <v>7.92008110163048E-05</v>
      </c>
      <c r="DN70" s="12">
        <f t="shared" si="29"/>
        <v>4.224043254202923E-05</v>
      </c>
      <c r="DO70" s="12">
        <f t="shared" si="29"/>
        <v>5.280054067753654E-05</v>
      </c>
      <c r="DP70" s="12">
        <f t="shared" si="29"/>
        <v>6.336064881304385E-05</v>
      </c>
      <c r="DQ70" s="12">
        <f t="shared" si="29"/>
        <v>6.336064881304385E-05</v>
      </c>
      <c r="DR70" s="12">
        <f t="shared" si="29"/>
        <v>4.224043254202923E-05</v>
      </c>
      <c r="DS70" s="12">
        <f t="shared" si="29"/>
        <v>0.0026189068176058123</v>
      </c>
      <c r="DT70" s="12">
        <f t="shared" si="29"/>
        <v>0.0002534425952521754</v>
      </c>
      <c r="DU70" s="12">
        <f t="shared" si="29"/>
        <v>0.001082411083889499</v>
      </c>
      <c r="DV70" s="12">
        <f t="shared" si="29"/>
        <v>3.696037847427558E-05</v>
      </c>
      <c r="DW70" s="12">
        <f t="shared" si="29"/>
        <v>0.00024288248711666808</v>
      </c>
      <c r="DX70" s="12">
        <f t="shared" si="29"/>
        <v>0.00048576497423333617</v>
      </c>
      <c r="DY70" s="12">
        <f t="shared" si="29"/>
        <v>0.00012144124355833404</v>
      </c>
      <c r="DZ70" s="12">
        <f t="shared" si="29"/>
        <v>0.0005280054067753654</v>
      </c>
      <c r="EA70" s="12">
        <f t="shared" si="29"/>
        <v>0.00023760243304891442</v>
      </c>
      <c r="EB70" s="12">
        <f t="shared" si="29"/>
        <v>0.0008764889752471065</v>
      </c>
      <c r="EC70" s="12">
        <f t="shared" si="29"/>
        <v>0.0006811269747402214</v>
      </c>
      <c r="ED70" s="12">
        <f t="shared" si="29"/>
        <v>0.0007339275154177578</v>
      </c>
      <c r="EE70" s="12">
        <f t="shared" si="29"/>
        <v>0.0007761679479597871</v>
      </c>
      <c r="EF70" s="12">
        <f t="shared" si="29"/>
        <v>0.000855368758976092</v>
      </c>
      <c r="EG70" s="12">
        <f t="shared" si="29"/>
        <v>2.1120216271014614E-05</v>
      </c>
    </row>
    <row r="71" spans="2:137" ht="4.5" customHeight="1">
      <c r="B71" s="13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</row>
    <row r="72" spans="1:137" ht="12.75">
      <c r="A72" s="3" t="s">
        <v>47</v>
      </c>
      <c r="B72" s="13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</row>
    <row r="73" spans="2:137" ht="12.75">
      <c r="B73" s="7" t="s">
        <v>46</v>
      </c>
      <c r="C73" s="8">
        <v>33</v>
      </c>
      <c r="D73" s="8">
        <v>38</v>
      </c>
      <c r="E73" s="8">
        <v>18</v>
      </c>
      <c r="F73" s="8">
        <v>8</v>
      </c>
      <c r="G73" s="8">
        <v>78</v>
      </c>
      <c r="H73" s="8">
        <v>53</v>
      </c>
      <c r="I73" s="8">
        <v>90</v>
      </c>
      <c r="J73" s="8">
        <v>43</v>
      </c>
      <c r="K73" s="8">
        <v>15</v>
      </c>
      <c r="L73" s="8">
        <v>10</v>
      </c>
      <c r="M73" s="8">
        <v>6</v>
      </c>
      <c r="N73" s="8">
        <v>69</v>
      </c>
      <c r="O73" s="8">
        <v>309</v>
      </c>
      <c r="P73" s="8">
        <v>62</v>
      </c>
      <c r="Q73" s="8">
        <v>42</v>
      </c>
      <c r="R73" s="8">
        <v>166</v>
      </c>
      <c r="S73" s="8">
        <v>123192</v>
      </c>
      <c r="T73" s="8">
        <v>12457</v>
      </c>
      <c r="U73" s="8">
        <v>8</v>
      </c>
      <c r="V73" s="8">
        <v>11</v>
      </c>
      <c r="W73" s="8">
        <v>11</v>
      </c>
      <c r="X73" s="8">
        <v>7</v>
      </c>
      <c r="Y73" s="8">
        <v>659</v>
      </c>
      <c r="Z73" s="8">
        <v>271</v>
      </c>
      <c r="AA73" s="8">
        <v>15</v>
      </c>
      <c r="AB73" s="8">
        <v>10</v>
      </c>
      <c r="AC73" s="8">
        <v>5</v>
      </c>
      <c r="AD73" s="8">
        <v>26</v>
      </c>
      <c r="AE73" s="8">
        <v>17</v>
      </c>
      <c r="AF73" s="8">
        <v>109</v>
      </c>
      <c r="AG73" s="8">
        <v>542</v>
      </c>
      <c r="AH73" s="8">
        <v>6</v>
      </c>
      <c r="AI73" s="8">
        <v>4</v>
      </c>
      <c r="AJ73" s="8">
        <v>44</v>
      </c>
      <c r="AK73" s="8">
        <v>10</v>
      </c>
      <c r="AL73" s="8">
        <v>84</v>
      </c>
      <c r="AM73" s="8">
        <v>16</v>
      </c>
      <c r="AN73" s="8">
        <v>18</v>
      </c>
      <c r="AO73" s="8">
        <v>65</v>
      </c>
      <c r="AP73" s="8">
        <v>40</v>
      </c>
      <c r="AQ73" s="8">
        <v>99</v>
      </c>
      <c r="AR73" s="8">
        <v>33</v>
      </c>
      <c r="AS73" s="8">
        <v>75</v>
      </c>
      <c r="AT73" s="8">
        <v>56</v>
      </c>
      <c r="AU73" s="8">
        <v>29</v>
      </c>
      <c r="AV73" s="8">
        <v>28</v>
      </c>
      <c r="AW73" s="8">
        <v>65</v>
      </c>
      <c r="AX73" s="8">
        <v>33</v>
      </c>
      <c r="AY73" s="8">
        <v>29</v>
      </c>
      <c r="AZ73" s="8">
        <v>2059</v>
      </c>
      <c r="BA73" s="8">
        <v>8</v>
      </c>
      <c r="BB73" s="8">
        <v>128</v>
      </c>
      <c r="BC73" s="8">
        <v>34</v>
      </c>
      <c r="BD73" s="8">
        <v>80</v>
      </c>
      <c r="BE73" s="8">
        <v>8</v>
      </c>
      <c r="BF73" s="8">
        <v>25</v>
      </c>
      <c r="BG73" s="8">
        <v>5</v>
      </c>
      <c r="BH73" s="8">
        <v>13</v>
      </c>
      <c r="BI73" s="8">
        <v>100</v>
      </c>
      <c r="BJ73" s="8">
        <v>15</v>
      </c>
      <c r="BK73" s="8">
        <v>13</v>
      </c>
      <c r="BL73" s="8">
        <v>4</v>
      </c>
      <c r="BM73" s="8">
        <v>237</v>
      </c>
      <c r="BN73" s="8">
        <v>202</v>
      </c>
      <c r="BO73" s="8">
        <v>54</v>
      </c>
      <c r="BP73" s="8">
        <v>98</v>
      </c>
      <c r="BQ73" s="8">
        <v>741</v>
      </c>
      <c r="BR73" s="8">
        <v>268</v>
      </c>
      <c r="BS73" s="8">
        <v>72</v>
      </c>
      <c r="BT73" s="8">
        <v>40</v>
      </c>
      <c r="BU73" s="8">
        <v>81</v>
      </c>
      <c r="BV73" s="8">
        <v>10974</v>
      </c>
      <c r="BW73" s="8">
        <v>42</v>
      </c>
      <c r="BX73" s="8">
        <v>36</v>
      </c>
      <c r="BY73" s="8">
        <v>86</v>
      </c>
      <c r="BZ73" s="8">
        <v>25</v>
      </c>
      <c r="CA73" s="8">
        <v>109</v>
      </c>
      <c r="CB73" s="8">
        <v>169</v>
      </c>
      <c r="CC73" s="8">
        <v>54</v>
      </c>
      <c r="CD73" s="8">
        <v>182</v>
      </c>
      <c r="CE73" s="8">
        <v>38</v>
      </c>
      <c r="CF73" s="8">
        <v>19</v>
      </c>
      <c r="CG73" s="8">
        <v>20</v>
      </c>
      <c r="CH73" s="8">
        <v>17</v>
      </c>
      <c r="CI73" s="8">
        <v>102</v>
      </c>
      <c r="CJ73" s="8">
        <v>3</v>
      </c>
      <c r="CK73" s="8">
        <v>7</v>
      </c>
      <c r="CL73" s="8">
        <v>24</v>
      </c>
      <c r="CM73" s="8">
        <v>12</v>
      </c>
      <c r="CN73" s="8">
        <v>26</v>
      </c>
      <c r="CO73" s="8">
        <v>87</v>
      </c>
      <c r="CP73" s="8">
        <v>7</v>
      </c>
      <c r="CQ73" s="8">
        <v>28</v>
      </c>
      <c r="CR73" s="8">
        <v>30</v>
      </c>
      <c r="CS73" s="8">
        <v>5</v>
      </c>
      <c r="CT73" s="8">
        <v>7</v>
      </c>
      <c r="CU73" s="8">
        <v>4</v>
      </c>
      <c r="CV73" s="8">
        <v>22</v>
      </c>
      <c r="CW73" s="8">
        <v>163</v>
      </c>
      <c r="CX73" s="8">
        <v>56</v>
      </c>
      <c r="CY73" s="8">
        <v>21</v>
      </c>
      <c r="CZ73" s="8">
        <v>139</v>
      </c>
      <c r="DA73" s="8">
        <v>16</v>
      </c>
      <c r="DB73" s="8">
        <v>23</v>
      </c>
      <c r="DC73" s="8">
        <v>15</v>
      </c>
      <c r="DD73" s="8">
        <v>33</v>
      </c>
      <c r="DE73" s="8">
        <v>56</v>
      </c>
      <c r="DF73" s="8">
        <v>27369</v>
      </c>
      <c r="DG73" s="8">
        <v>10</v>
      </c>
      <c r="DH73" s="8">
        <v>97</v>
      </c>
      <c r="DI73" s="8">
        <v>36</v>
      </c>
      <c r="DJ73" s="8">
        <v>17</v>
      </c>
      <c r="DK73" s="8">
        <v>40</v>
      </c>
      <c r="DL73" s="8">
        <v>43</v>
      </c>
      <c r="DM73" s="8">
        <v>11</v>
      </c>
      <c r="DN73" s="8">
        <v>23</v>
      </c>
      <c r="DO73" s="8">
        <v>12</v>
      </c>
      <c r="DP73" s="8">
        <v>24</v>
      </c>
      <c r="DQ73" s="8">
        <v>18</v>
      </c>
      <c r="DR73" s="8">
        <v>1</v>
      </c>
      <c r="DS73" s="8">
        <v>442</v>
      </c>
      <c r="DT73" s="8">
        <v>73</v>
      </c>
      <c r="DU73" s="8">
        <v>16</v>
      </c>
      <c r="DV73" s="8">
        <v>25</v>
      </c>
      <c r="DW73" s="8">
        <v>68</v>
      </c>
      <c r="DX73" s="8">
        <v>90</v>
      </c>
      <c r="DY73" s="8">
        <v>114</v>
      </c>
      <c r="DZ73" s="8">
        <v>97</v>
      </c>
      <c r="EA73" s="8">
        <v>61</v>
      </c>
      <c r="EB73" s="8">
        <v>84</v>
      </c>
      <c r="EC73" s="8">
        <v>235</v>
      </c>
      <c r="ED73" s="8">
        <v>382</v>
      </c>
      <c r="EE73" s="8">
        <v>517</v>
      </c>
      <c r="EF73" s="8">
        <v>50</v>
      </c>
      <c r="EG73" s="8">
        <v>5</v>
      </c>
    </row>
    <row r="74" spans="1:137" ht="12.75">
      <c r="A74" s="9" t="s">
        <v>14</v>
      </c>
      <c r="C74" s="8">
        <v>33</v>
      </c>
      <c r="D74" s="8">
        <v>38</v>
      </c>
      <c r="E74" s="8">
        <v>18</v>
      </c>
      <c r="F74" s="8">
        <v>8</v>
      </c>
      <c r="G74" s="8">
        <v>78</v>
      </c>
      <c r="H74" s="8">
        <v>53</v>
      </c>
      <c r="I74" s="8">
        <v>90</v>
      </c>
      <c r="J74" s="8">
        <v>43</v>
      </c>
      <c r="K74" s="8">
        <v>15</v>
      </c>
      <c r="L74" s="8">
        <v>10</v>
      </c>
      <c r="M74" s="8">
        <v>6</v>
      </c>
      <c r="N74" s="8">
        <v>69</v>
      </c>
      <c r="O74" s="8">
        <v>309</v>
      </c>
      <c r="P74" s="8">
        <v>62</v>
      </c>
      <c r="Q74" s="8">
        <v>42</v>
      </c>
      <c r="R74" s="8">
        <v>166</v>
      </c>
      <c r="S74" s="8">
        <v>123192</v>
      </c>
      <c r="T74" s="8">
        <v>12457</v>
      </c>
      <c r="U74" s="8">
        <v>8</v>
      </c>
      <c r="V74" s="8">
        <v>11</v>
      </c>
      <c r="W74" s="8">
        <v>11</v>
      </c>
      <c r="X74" s="8">
        <v>7</v>
      </c>
      <c r="Y74" s="8">
        <v>659</v>
      </c>
      <c r="Z74" s="8">
        <v>271</v>
      </c>
      <c r="AA74" s="8">
        <v>15</v>
      </c>
      <c r="AB74" s="8">
        <v>10</v>
      </c>
      <c r="AC74" s="8">
        <v>5</v>
      </c>
      <c r="AD74" s="8">
        <v>26</v>
      </c>
      <c r="AE74" s="8">
        <v>17</v>
      </c>
      <c r="AF74" s="8">
        <v>109</v>
      </c>
      <c r="AG74" s="8">
        <v>542</v>
      </c>
      <c r="AH74" s="8">
        <v>6</v>
      </c>
      <c r="AI74" s="8">
        <v>4</v>
      </c>
      <c r="AJ74" s="8">
        <v>44</v>
      </c>
      <c r="AK74" s="8">
        <v>10</v>
      </c>
      <c r="AL74" s="8">
        <v>84</v>
      </c>
      <c r="AM74" s="8">
        <v>16</v>
      </c>
      <c r="AN74" s="8">
        <v>18</v>
      </c>
      <c r="AO74" s="8">
        <v>65</v>
      </c>
      <c r="AP74" s="8">
        <v>40</v>
      </c>
      <c r="AQ74" s="8">
        <v>99</v>
      </c>
      <c r="AR74" s="8">
        <v>33</v>
      </c>
      <c r="AS74" s="8">
        <v>75</v>
      </c>
      <c r="AT74" s="8">
        <v>56</v>
      </c>
      <c r="AU74" s="8">
        <v>29</v>
      </c>
      <c r="AV74" s="8">
        <v>28</v>
      </c>
      <c r="AW74" s="8">
        <v>65</v>
      </c>
      <c r="AX74" s="8">
        <v>33</v>
      </c>
      <c r="AY74" s="8">
        <v>29</v>
      </c>
      <c r="AZ74" s="8">
        <v>2059</v>
      </c>
      <c r="BA74" s="8">
        <v>8</v>
      </c>
      <c r="BB74" s="8">
        <v>128</v>
      </c>
      <c r="BC74" s="8">
        <v>34</v>
      </c>
      <c r="BD74" s="8">
        <v>80</v>
      </c>
      <c r="BE74" s="8">
        <v>8</v>
      </c>
      <c r="BF74" s="8">
        <v>25</v>
      </c>
      <c r="BG74" s="8">
        <v>5</v>
      </c>
      <c r="BH74" s="8">
        <v>13</v>
      </c>
      <c r="BI74" s="8">
        <v>100</v>
      </c>
      <c r="BJ74" s="8">
        <v>15</v>
      </c>
      <c r="BK74" s="8">
        <v>13</v>
      </c>
      <c r="BL74" s="8">
        <v>4</v>
      </c>
      <c r="BM74" s="8">
        <v>237</v>
      </c>
      <c r="BN74" s="8">
        <v>202</v>
      </c>
      <c r="BO74" s="8">
        <v>54</v>
      </c>
      <c r="BP74" s="8">
        <v>98</v>
      </c>
      <c r="BQ74" s="8">
        <v>741</v>
      </c>
      <c r="BR74" s="8">
        <v>268</v>
      </c>
      <c r="BS74" s="8">
        <v>72</v>
      </c>
      <c r="BT74" s="8">
        <v>40</v>
      </c>
      <c r="BU74" s="8">
        <v>81</v>
      </c>
      <c r="BV74" s="8">
        <v>10974</v>
      </c>
      <c r="BW74" s="8">
        <v>42</v>
      </c>
      <c r="BX74" s="8">
        <v>36</v>
      </c>
      <c r="BY74" s="8">
        <v>86</v>
      </c>
      <c r="BZ74" s="8">
        <v>25</v>
      </c>
      <c r="CA74" s="8">
        <v>109</v>
      </c>
      <c r="CB74" s="8">
        <v>169</v>
      </c>
      <c r="CC74" s="8">
        <v>54</v>
      </c>
      <c r="CD74" s="8">
        <v>182</v>
      </c>
      <c r="CE74" s="8">
        <v>38</v>
      </c>
      <c r="CF74" s="8">
        <v>19</v>
      </c>
      <c r="CG74" s="8">
        <v>20</v>
      </c>
      <c r="CH74" s="8">
        <v>17</v>
      </c>
      <c r="CI74" s="8">
        <v>102</v>
      </c>
      <c r="CJ74" s="8">
        <v>3</v>
      </c>
      <c r="CK74" s="8">
        <v>7</v>
      </c>
      <c r="CL74" s="8">
        <v>24</v>
      </c>
      <c r="CM74" s="8">
        <v>12</v>
      </c>
      <c r="CN74" s="8">
        <v>26</v>
      </c>
      <c r="CO74" s="8">
        <v>87</v>
      </c>
      <c r="CP74" s="8">
        <v>7</v>
      </c>
      <c r="CQ74" s="8">
        <v>28</v>
      </c>
      <c r="CR74" s="8">
        <v>30</v>
      </c>
      <c r="CS74" s="8">
        <v>5</v>
      </c>
      <c r="CT74" s="8">
        <v>7</v>
      </c>
      <c r="CU74" s="8">
        <v>4</v>
      </c>
      <c r="CV74" s="8">
        <v>22</v>
      </c>
      <c r="CW74" s="8">
        <v>163</v>
      </c>
      <c r="CX74" s="8">
        <v>56</v>
      </c>
      <c r="CY74" s="8">
        <v>21</v>
      </c>
      <c r="CZ74" s="8">
        <v>139</v>
      </c>
      <c r="DA74" s="8">
        <v>16</v>
      </c>
      <c r="DB74" s="8">
        <v>23</v>
      </c>
      <c r="DC74" s="8">
        <v>15</v>
      </c>
      <c r="DD74" s="8">
        <v>33</v>
      </c>
      <c r="DE74" s="8">
        <v>56</v>
      </c>
      <c r="DF74" s="8">
        <v>27369</v>
      </c>
      <c r="DG74" s="8">
        <v>10</v>
      </c>
      <c r="DH74" s="8">
        <v>97</v>
      </c>
      <c r="DI74" s="8">
        <v>36</v>
      </c>
      <c r="DJ74" s="8">
        <v>17</v>
      </c>
      <c r="DK74" s="8">
        <v>40</v>
      </c>
      <c r="DL74" s="8">
        <v>43</v>
      </c>
      <c r="DM74" s="8">
        <v>11</v>
      </c>
      <c r="DN74" s="8">
        <v>23</v>
      </c>
      <c r="DO74" s="8">
        <v>12</v>
      </c>
      <c r="DP74" s="8">
        <v>24</v>
      </c>
      <c r="DQ74" s="8">
        <v>18</v>
      </c>
      <c r="DR74" s="8">
        <v>1</v>
      </c>
      <c r="DS74" s="8">
        <v>442</v>
      </c>
      <c r="DT74" s="8">
        <v>73</v>
      </c>
      <c r="DU74" s="8">
        <v>16</v>
      </c>
      <c r="DV74" s="8">
        <v>25</v>
      </c>
      <c r="DW74" s="8">
        <v>68</v>
      </c>
      <c r="DX74" s="8">
        <v>90</v>
      </c>
      <c r="DY74" s="8">
        <v>114</v>
      </c>
      <c r="DZ74" s="8">
        <v>97</v>
      </c>
      <c r="EA74" s="8">
        <v>61</v>
      </c>
      <c r="EB74" s="8">
        <v>84</v>
      </c>
      <c r="EC74" s="8">
        <v>235</v>
      </c>
      <c r="ED74" s="8">
        <v>382</v>
      </c>
      <c r="EE74" s="8">
        <v>517</v>
      </c>
      <c r="EF74" s="8">
        <v>50</v>
      </c>
      <c r="EG74" s="8">
        <v>5</v>
      </c>
    </row>
    <row r="75" spans="2:137" s="10" customFormat="1" ht="12.75">
      <c r="B75" s="11" t="s">
        <v>118</v>
      </c>
      <c r="C75" s="12">
        <f aca="true" t="shared" si="30" ref="C75:AH75">C74/186016</f>
        <v>0.00017740409427146052</v>
      </c>
      <c r="D75" s="12">
        <f t="shared" si="30"/>
        <v>0.00020428350249440907</v>
      </c>
      <c r="E75" s="12">
        <f t="shared" si="30"/>
        <v>9.676586960261482E-05</v>
      </c>
      <c r="F75" s="12">
        <f t="shared" si="30"/>
        <v>4.30070531567177E-05</v>
      </c>
      <c r="G75" s="12">
        <f t="shared" si="30"/>
        <v>0.0004193187682779976</v>
      </c>
      <c r="H75" s="12">
        <f t="shared" si="30"/>
        <v>0.0002849217271632548</v>
      </c>
      <c r="I75" s="12">
        <f t="shared" si="30"/>
        <v>0.00048382934801307416</v>
      </c>
      <c r="J75" s="12">
        <f t="shared" si="30"/>
        <v>0.00023116291071735765</v>
      </c>
      <c r="K75" s="12">
        <f t="shared" si="30"/>
        <v>8.063822466884568E-05</v>
      </c>
      <c r="L75" s="12">
        <f t="shared" si="30"/>
        <v>5.3758816445897125E-05</v>
      </c>
      <c r="M75" s="12">
        <f t="shared" si="30"/>
        <v>3.225528986753828E-05</v>
      </c>
      <c r="N75" s="12">
        <f t="shared" si="30"/>
        <v>0.0003709358334766902</v>
      </c>
      <c r="O75" s="12">
        <f t="shared" si="30"/>
        <v>0.0016611474281782211</v>
      </c>
      <c r="P75" s="12">
        <f t="shared" si="30"/>
        <v>0.0003333046619645622</v>
      </c>
      <c r="Q75" s="12">
        <f t="shared" si="30"/>
        <v>0.00022578702907276793</v>
      </c>
      <c r="R75" s="12">
        <f t="shared" si="30"/>
        <v>0.0008923963530018923</v>
      </c>
      <c r="S75" s="12">
        <f t="shared" si="30"/>
        <v>0.6622656115602958</v>
      </c>
      <c r="T75" s="12">
        <f t="shared" si="30"/>
        <v>0.06696735764665405</v>
      </c>
      <c r="U75" s="12">
        <f t="shared" si="30"/>
        <v>4.30070531567177E-05</v>
      </c>
      <c r="V75" s="12">
        <f t="shared" si="30"/>
        <v>5.913469809048684E-05</v>
      </c>
      <c r="W75" s="12">
        <f t="shared" si="30"/>
        <v>5.913469809048684E-05</v>
      </c>
      <c r="X75" s="12">
        <f t="shared" si="30"/>
        <v>3.7631171512127986E-05</v>
      </c>
      <c r="Y75" s="12">
        <f t="shared" si="30"/>
        <v>0.0035427060037846207</v>
      </c>
      <c r="Z75" s="12">
        <f t="shared" si="30"/>
        <v>0.0014568639256838122</v>
      </c>
      <c r="AA75" s="12">
        <f t="shared" si="30"/>
        <v>8.063822466884568E-05</v>
      </c>
      <c r="AB75" s="12">
        <f t="shared" si="30"/>
        <v>5.3758816445897125E-05</v>
      </c>
      <c r="AC75" s="12">
        <f t="shared" si="30"/>
        <v>2.6879408222948563E-05</v>
      </c>
      <c r="AD75" s="12">
        <f t="shared" si="30"/>
        <v>0.00013977292275933254</v>
      </c>
      <c r="AE75" s="12">
        <f t="shared" si="30"/>
        <v>9.138998795802511E-05</v>
      </c>
      <c r="AF75" s="12">
        <f t="shared" si="30"/>
        <v>0.0005859710992602787</v>
      </c>
      <c r="AG75" s="12">
        <f t="shared" si="30"/>
        <v>0.0029137278513676245</v>
      </c>
      <c r="AH75" s="12">
        <f t="shared" si="30"/>
        <v>3.225528986753828E-05</v>
      </c>
      <c r="AI75" s="12">
        <f aca="true" t="shared" si="31" ref="AI75:CT75">AI74/186016</f>
        <v>2.150352657835885E-05</v>
      </c>
      <c r="AJ75" s="12">
        <f t="shared" si="31"/>
        <v>0.00023653879236194735</v>
      </c>
      <c r="AK75" s="12">
        <f t="shared" si="31"/>
        <v>5.3758816445897125E-05</v>
      </c>
      <c r="AL75" s="12">
        <f t="shared" si="31"/>
        <v>0.00045157405814553585</v>
      </c>
      <c r="AM75" s="12">
        <f t="shared" si="31"/>
        <v>8.60141063134354E-05</v>
      </c>
      <c r="AN75" s="12">
        <f t="shared" si="31"/>
        <v>9.676586960261482E-05</v>
      </c>
      <c r="AO75" s="12">
        <f t="shared" si="31"/>
        <v>0.00034943230689833134</v>
      </c>
      <c r="AP75" s="12">
        <f t="shared" si="31"/>
        <v>0.0002150352657835885</v>
      </c>
      <c r="AQ75" s="12">
        <f t="shared" si="31"/>
        <v>0.0005322122828143815</v>
      </c>
      <c r="AR75" s="12">
        <f t="shared" si="31"/>
        <v>0.00017740409427146052</v>
      </c>
      <c r="AS75" s="12">
        <f t="shared" si="31"/>
        <v>0.00040319112334422845</v>
      </c>
      <c r="AT75" s="12">
        <f t="shared" si="31"/>
        <v>0.0003010493720970239</v>
      </c>
      <c r="AU75" s="12">
        <f t="shared" si="31"/>
        <v>0.00015590056769310167</v>
      </c>
      <c r="AV75" s="12">
        <f t="shared" si="31"/>
        <v>0.00015052468604851194</v>
      </c>
      <c r="AW75" s="12">
        <f t="shared" si="31"/>
        <v>0.00034943230689833134</v>
      </c>
      <c r="AX75" s="12">
        <f t="shared" si="31"/>
        <v>0.00017740409427146052</v>
      </c>
      <c r="AY75" s="12">
        <f t="shared" si="31"/>
        <v>0.00015590056769310167</v>
      </c>
      <c r="AZ75" s="12">
        <f t="shared" si="31"/>
        <v>0.011068940306210218</v>
      </c>
      <c r="BA75" s="12">
        <f t="shared" si="31"/>
        <v>4.30070531567177E-05</v>
      </c>
      <c r="BB75" s="12">
        <f t="shared" si="31"/>
        <v>0.0006881128505074832</v>
      </c>
      <c r="BC75" s="12">
        <f t="shared" si="31"/>
        <v>0.00018277997591605022</v>
      </c>
      <c r="BD75" s="12">
        <f t="shared" si="31"/>
        <v>0.000430070531567177</v>
      </c>
      <c r="BE75" s="12">
        <f t="shared" si="31"/>
        <v>4.30070531567177E-05</v>
      </c>
      <c r="BF75" s="12">
        <f t="shared" si="31"/>
        <v>0.00013439704111474282</v>
      </c>
      <c r="BG75" s="12">
        <f t="shared" si="31"/>
        <v>2.6879408222948563E-05</v>
      </c>
      <c r="BH75" s="12">
        <f t="shared" si="31"/>
        <v>6.988646137966627E-05</v>
      </c>
      <c r="BI75" s="12">
        <f t="shared" si="31"/>
        <v>0.0005375881644589713</v>
      </c>
      <c r="BJ75" s="12">
        <f t="shared" si="31"/>
        <v>8.063822466884568E-05</v>
      </c>
      <c r="BK75" s="12">
        <f t="shared" si="31"/>
        <v>6.988646137966627E-05</v>
      </c>
      <c r="BL75" s="12">
        <f t="shared" si="31"/>
        <v>2.150352657835885E-05</v>
      </c>
      <c r="BM75" s="12">
        <f t="shared" si="31"/>
        <v>0.001274083949767762</v>
      </c>
      <c r="BN75" s="12">
        <f t="shared" si="31"/>
        <v>0.001085928092207122</v>
      </c>
      <c r="BO75" s="12">
        <f t="shared" si="31"/>
        <v>0.0002902976088078445</v>
      </c>
      <c r="BP75" s="12">
        <f t="shared" si="31"/>
        <v>0.0005268364011697919</v>
      </c>
      <c r="BQ75" s="12">
        <f t="shared" si="31"/>
        <v>0.0039835282986409775</v>
      </c>
      <c r="BR75" s="12">
        <f t="shared" si="31"/>
        <v>0.001440736280750043</v>
      </c>
      <c r="BS75" s="12">
        <f t="shared" si="31"/>
        <v>0.0003870634784104593</v>
      </c>
      <c r="BT75" s="12">
        <f t="shared" si="31"/>
        <v>0.0002150352657835885</v>
      </c>
      <c r="BU75" s="12">
        <f t="shared" si="31"/>
        <v>0.00043544641321176676</v>
      </c>
      <c r="BV75" s="12">
        <f t="shared" si="31"/>
        <v>0.05899492516772751</v>
      </c>
      <c r="BW75" s="12">
        <f t="shared" si="31"/>
        <v>0.00022578702907276793</v>
      </c>
      <c r="BX75" s="12">
        <f t="shared" si="31"/>
        <v>0.00019353173920522965</v>
      </c>
      <c r="BY75" s="12">
        <f t="shared" si="31"/>
        <v>0.0004623258214347153</v>
      </c>
      <c r="BZ75" s="12">
        <f t="shared" si="31"/>
        <v>0.00013439704111474282</v>
      </c>
      <c r="CA75" s="12">
        <f t="shared" si="31"/>
        <v>0.0005859710992602787</v>
      </c>
      <c r="CB75" s="12">
        <f t="shared" si="31"/>
        <v>0.0009085239979356615</v>
      </c>
      <c r="CC75" s="12">
        <f t="shared" si="31"/>
        <v>0.0002902976088078445</v>
      </c>
      <c r="CD75" s="12">
        <f t="shared" si="31"/>
        <v>0.0009784104593153276</v>
      </c>
      <c r="CE75" s="12">
        <f t="shared" si="31"/>
        <v>0.00020428350249440907</v>
      </c>
      <c r="CF75" s="12">
        <f t="shared" si="31"/>
        <v>0.00010214175124720454</v>
      </c>
      <c r="CG75" s="12">
        <f t="shared" si="31"/>
        <v>0.00010751763289179425</v>
      </c>
      <c r="CH75" s="12">
        <f t="shared" si="31"/>
        <v>9.138998795802511E-05</v>
      </c>
      <c r="CI75" s="12">
        <f t="shared" si="31"/>
        <v>0.0005483399277481507</v>
      </c>
      <c r="CJ75" s="12">
        <f t="shared" si="31"/>
        <v>1.612764493376914E-05</v>
      </c>
      <c r="CK75" s="12">
        <f t="shared" si="31"/>
        <v>3.7631171512127986E-05</v>
      </c>
      <c r="CL75" s="12">
        <f t="shared" si="31"/>
        <v>0.00012902115947015312</v>
      </c>
      <c r="CM75" s="12">
        <f t="shared" si="31"/>
        <v>6.451057973507656E-05</v>
      </c>
      <c r="CN75" s="12">
        <f t="shared" si="31"/>
        <v>0.00013977292275933254</v>
      </c>
      <c r="CO75" s="12">
        <f t="shared" si="31"/>
        <v>0.000467701703079305</v>
      </c>
      <c r="CP75" s="12">
        <f t="shared" si="31"/>
        <v>3.7631171512127986E-05</v>
      </c>
      <c r="CQ75" s="12">
        <f t="shared" si="31"/>
        <v>0.00015052468604851194</v>
      </c>
      <c r="CR75" s="12">
        <f t="shared" si="31"/>
        <v>0.00016127644933769137</v>
      </c>
      <c r="CS75" s="12">
        <f t="shared" si="31"/>
        <v>2.6879408222948563E-05</v>
      </c>
      <c r="CT75" s="12">
        <f t="shared" si="31"/>
        <v>3.7631171512127986E-05</v>
      </c>
      <c r="CU75" s="12">
        <f aca="true" t="shared" si="32" ref="CU75:EG75">CU74/186016</f>
        <v>2.150352657835885E-05</v>
      </c>
      <c r="CV75" s="12">
        <f t="shared" si="32"/>
        <v>0.00011826939618097368</v>
      </c>
      <c r="CW75" s="12">
        <f t="shared" si="32"/>
        <v>0.0008762687080681232</v>
      </c>
      <c r="CX75" s="12">
        <f t="shared" si="32"/>
        <v>0.0003010493720970239</v>
      </c>
      <c r="CY75" s="12">
        <f t="shared" si="32"/>
        <v>0.00011289351453638396</v>
      </c>
      <c r="CZ75" s="12">
        <f t="shared" si="32"/>
        <v>0.00074724754859797</v>
      </c>
      <c r="DA75" s="12">
        <f t="shared" si="32"/>
        <v>8.60141063134354E-05</v>
      </c>
      <c r="DB75" s="12">
        <f t="shared" si="32"/>
        <v>0.0001236452778255634</v>
      </c>
      <c r="DC75" s="12">
        <f t="shared" si="32"/>
        <v>8.063822466884568E-05</v>
      </c>
      <c r="DD75" s="12">
        <f t="shared" si="32"/>
        <v>0.00017740409427146052</v>
      </c>
      <c r="DE75" s="12">
        <f t="shared" si="32"/>
        <v>0.0003010493720970239</v>
      </c>
      <c r="DF75" s="12">
        <f t="shared" si="32"/>
        <v>0.14713250473077585</v>
      </c>
      <c r="DG75" s="12">
        <f t="shared" si="32"/>
        <v>5.3758816445897125E-05</v>
      </c>
      <c r="DH75" s="12">
        <f t="shared" si="32"/>
        <v>0.0005214605195252021</v>
      </c>
      <c r="DI75" s="12">
        <f t="shared" si="32"/>
        <v>0.00019353173920522965</v>
      </c>
      <c r="DJ75" s="12">
        <f t="shared" si="32"/>
        <v>9.138998795802511E-05</v>
      </c>
      <c r="DK75" s="12">
        <f t="shared" si="32"/>
        <v>0.0002150352657835885</v>
      </c>
      <c r="DL75" s="12">
        <f t="shared" si="32"/>
        <v>0.00023116291071735765</v>
      </c>
      <c r="DM75" s="12">
        <f t="shared" si="32"/>
        <v>5.913469809048684E-05</v>
      </c>
      <c r="DN75" s="12">
        <f t="shared" si="32"/>
        <v>0.0001236452778255634</v>
      </c>
      <c r="DO75" s="12">
        <f t="shared" si="32"/>
        <v>6.451057973507656E-05</v>
      </c>
      <c r="DP75" s="12">
        <f t="shared" si="32"/>
        <v>0.00012902115947015312</v>
      </c>
      <c r="DQ75" s="12">
        <f t="shared" si="32"/>
        <v>9.676586960261482E-05</v>
      </c>
      <c r="DR75" s="12">
        <f t="shared" si="32"/>
        <v>5.375881644589712E-06</v>
      </c>
      <c r="DS75" s="12">
        <f t="shared" si="32"/>
        <v>0.002376139686908653</v>
      </c>
      <c r="DT75" s="12">
        <f t="shared" si="32"/>
        <v>0.00039243936005504905</v>
      </c>
      <c r="DU75" s="12">
        <f t="shared" si="32"/>
        <v>8.60141063134354E-05</v>
      </c>
      <c r="DV75" s="12">
        <f t="shared" si="32"/>
        <v>0.00013439704111474282</v>
      </c>
      <c r="DW75" s="12">
        <f t="shared" si="32"/>
        <v>0.00036555995183210044</v>
      </c>
      <c r="DX75" s="12">
        <f t="shared" si="32"/>
        <v>0.00048382934801307416</v>
      </c>
      <c r="DY75" s="12">
        <f t="shared" si="32"/>
        <v>0.0006128505074832273</v>
      </c>
      <c r="DZ75" s="12">
        <f t="shared" si="32"/>
        <v>0.0005214605195252021</v>
      </c>
      <c r="EA75" s="12">
        <f t="shared" si="32"/>
        <v>0.0003279287803199725</v>
      </c>
      <c r="EB75" s="12">
        <f t="shared" si="32"/>
        <v>0.00045157405814553585</v>
      </c>
      <c r="EC75" s="12">
        <f t="shared" si="32"/>
        <v>0.0012633321864785824</v>
      </c>
      <c r="ED75" s="12">
        <f t="shared" si="32"/>
        <v>0.0020535867882332704</v>
      </c>
      <c r="EE75" s="12">
        <f t="shared" si="32"/>
        <v>0.0027793308102528813</v>
      </c>
      <c r="EF75" s="12">
        <f t="shared" si="32"/>
        <v>0.00026879408222948563</v>
      </c>
      <c r="EG75" s="12">
        <f t="shared" si="32"/>
        <v>2.6879408222948563E-05</v>
      </c>
    </row>
    <row r="76" spans="2:137" ht="4.5" customHeight="1">
      <c r="B76" s="13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</row>
    <row r="77" spans="1:137" ht="12.75">
      <c r="A77" s="3" t="s">
        <v>48</v>
      </c>
      <c r="B77" s="13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</row>
    <row r="78" spans="2:137" ht="12.75">
      <c r="B78" s="7" t="s">
        <v>46</v>
      </c>
      <c r="C78" s="8">
        <v>6</v>
      </c>
      <c r="D78" s="8">
        <v>3</v>
      </c>
      <c r="E78" s="8">
        <v>1</v>
      </c>
      <c r="F78" s="8">
        <v>2</v>
      </c>
      <c r="G78" s="8">
        <v>7</v>
      </c>
      <c r="H78" s="8">
        <v>5</v>
      </c>
      <c r="I78" s="8">
        <v>2</v>
      </c>
      <c r="J78" s="8">
        <v>2</v>
      </c>
      <c r="K78" s="8">
        <v>0</v>
      </c>
      <c r="L78" s="8">
        <v>1</v>
      </c>
      <c r="M78" s="8">
        <v>0</v>
      </c>
      <c r="N78" s="8">
        <v>7</v>
      </c>
      <c r="O78" s="8">
        <v>21</v>
      </c>
      <c r="P78" s="8">
        <v>3</v>
      </c>
      <c r="Q78" s="8">
        <v>2</v>
      </c>
      <c r="R78" s="8">
        <v>8</v>
      </c>
      <c r="S78" s="8">
        <v>6682</v>
      </c>
      <c r="T78" s="8">
        <v>790</v>
      </c>
      <c r="U78" s="8">
        <v>0</v>
      </c>
      <c r="V78" s="8">
        <v>0</v>
      </c>
      <c r="W78" s="8">
        <v>2</v>
      </c>
      <c r="X78" s="8">
        <v>2</v>
      </c>
      <c r="Y78" s="8">
        <v>25</v>
      </c>
      <c r="Z78" s="8">
        <v>51</v>
      </c>
      <c r="AA78" s="8">
        <v>1</v>
      </c>
      <c r="AB78" s="8">
        <v>1</v>
      </c>
      <c r="AC78" s="8">
        <v>1</v>
      </c>
      <c r="AD78" s="8">
        <v>5</v>
      </c>
      <c r="AE78" s="8">
        <v>2</v>
      </c>
      <c r="AF78" s="8">
        <v>8</v>
      </c>
      <c r="AG78" s="8">
        <v>48</v>
      </c>
      <c r="AH78" s="8">
        <v>1</v>
      </c>
      <c r="AI78" s="8">
        <v>0</v>
      </c>
      <c r="AJ78" s="8">
        <v>3</v>
      </c>
      <c r="AK78" s="8">
        <v>1</v>
      </c>
      <c r="AL78" s="8">
        <v>16</v>
      </c>
      <c r="AM78" s="8">
        <v>2</v>
      </c>
      <c r="AN78" s="8">
        <v>2</v>
      </c>
      <c r="AO78" s="8">
        <v>5</v>
      </c>
      <c r="AP78" s="8">
        <v>3</v>
      </c>
      <c r="AQ78" s="8">
        <v>8</v>
      </c>
      <c r="AR78" s="8">
        <v>3</v>
      </c>
      <c r="AS78" s="8">
        <v>4</v>
      </c>
      <c r="AT78" s="8">
        <v>8</v>
      </c>
      <c r="AU78" s="8">
        <v>2</v>
      </c>
      <c r="AV78" s="8">
        <v>1</v>
      </c>
      <c r="AW78" s="8">
        <v>5</v>
      </c>
      <c r="AX78" s="8">
        <v>3</v>
      </c>
      <c r="AY78" s="8">
        <v>1</v>
      </c>
      <c r="AZ78" s="8">
        <v>125</v>
      </c>
      <c r="BA78" s="8">
        <v>3</v>
      </c>
      <c r="BB78" s="8">
        <v>6</v>
      </c>
      <c r="BC78" s="8">
        <v>2</v>
      </c>
      <c r="BD78" s="8">
        <v>7</v>
      </c>
      <c r="BE78" s="8">
        <v>1</v>
      </c>
      <c r="BF78" s="8">
        <v>3</v>
      </c>
      <c r="BG78" s="8">
        <v>0</v>
      </c>
      <c r="BH78" s="8">
        <v>1</v>
      </c>
      <c r="BI78" s="8">
        <v>3</v>
      </c>
      <c r="BJ78" s="8">
        <v>0</v>
      </c>
      <c r="BK78" s="8">
        <v>0</v>
      </c>
      <c r="BL78" s="8">
        <v>1</v>
      </c>
      <c r="BM78" s="8">
        <v>7</v>
      </c>
      <c r="BN78" s="8">
        <v>5</v>
      </c>
      <c r="BO78" s="8">
        <v>12</v>
      </c>
      <c r="BP78" s="8">
        <v>3</v>
      </c>
      <c r="BQ78" s="8">
        <v>44</v>
      </c>
      <c r="BR78" s="8">
        <v>11</v>
      </c>
      <c r="BS78" s="8">
        <v>2</v>
      </c>
      <c r="BT78" s="8">
        <v>4</v>
      </c>
      <c r="BU78" s="8">
        <v>14</v>
      </c>
      <c r="BV78" s="8">
        <v>5262</v>
      </c>
      <c r="BW78" s="8">
        <v>3</v>
      </c>
      <c r="BX78" s="8">
        <v>0</v>
      </c>
      <c r="BY78" s="8">
        <v>0</v>
      </c>
      <c r="BZ78" s="8">
        <v>1</v>
      </c>
      <c r="CA78" s="8">
        <v>11</v>
      </c>
      <c r="CB78" s="8">
        <v>1</v>
      </c>
      <c r="CC78" s="8">
        <v>4</v>
      </c>
      <c r="CD78" s="8">
        <v>6</v>
      </c>
      <c r="CE78" s="8">
        <v>4</v>
      </c>
      <c r="CF78" s="8">
        <v>0</v>
      </c>
      <c r="CG78" s="8">
        <v>1</v>
      </c>
      <c r="CH78" s="8">
        <v>2</v>
      </c>
      <c r="CI78" s="8">
        <v>10</v>
      </c>
      <c r="CJ78" s="8">
        <v>0</v>
      </c>
      <c r="CK78" s="8">
        <v>0</v>
      </c>
      <c r="CL78" s="8">
        <v>5</v>
      </c>
      <c r="CM78" s="8">
        <v>0</v>
      </c>
      <c r="CN78" s="8">
        <v>2</v>
      </c>
      <c r="CO78" s="8">
        <v>7</v>
      </c>
      <c r="CP78" s="8">
        <v>1</v>
      </c>
      <c r="CQ78" s="8">
        <v>3</v>
      </c>
      <c r="CR78" s="8">
        <v>3</v>
      </c>
      <c r="CS78" s="8">
        <v>1</v>
      </c>
      <c r="CT78" s="8">
        <v>1</v>
      </c>
      <c r="CU78" s="8">
        <v>2</v>
      </c>
      <c r="CV78" s="8">
        <v>4</v>
      </c>
      <c r="CW78" s="8">
        <v>11</v>
      </c>
      <c r="CX78" s="8">
        <v>6</v>
      </c>
      <c r="CY78" s="8">
        <v>2</v>
      </c>
      <c r="CZ78" s="8">
        <v>10</v>
      </c>
      <c r="DA78" s="8">
        <v>2</v>
      </c>
      <c r="DB78" s="8">
        <v>3</v>
      </c>
      <c r="DC78" s="8">
        <v>2</v>
      </c>
      <c r="DD78" s="8">
        <v>0</v>
      </c>
      <c r="DE78" s="8">
        <v>10</v>
      </c>
      <c r="DF78" s="8">
        <v>11641</v>
      </c>
      <c r="DG78" s="8">
        <v>1</v>
      </c>
      <c r="DH78" s="8">
        <v>21</v>
      </c>
      <c r="DI78" s="8">
        <v>3</v>
      </c>
      <c r="DJ78" s="8">
        <v>2</v>
      </c>
      <c r="DK78" s="8">
        <v>5</v>
      </c>
      <c r="DL78" s="8">
        <v>4</v>
      </c>
      <c r="DM78" s="8">
        <v>1</v>
      </c>
      <c r="DN78" s="8">
        <v>0</v>
      </c>
      <c r="DO78" s="8">
        <v>5</v>
      </c>
      <c r="DP78" s="8">
        <v>0</v>
      </c>
      <c r="DQ78" s="8">
        <v>2</v>
      </c>
      <c r="DR78" s="8">
        <v>1</v>
      </c>
      <c r="DS78" s="8">
        <v>87</v>
      </c>
      <c r="DT78" s="8">
        <v>3</v>
      </c>
      <c r="DU78" s="8">
        <v>0</v>
      </c>
      <c r="DV78" s="8">
        <v>1</v>
      </c>
      <c r="DW78" s="8">
        <v>1</v>
      </c>
      <c r="DX78" s="8">
        <v>0</v>
      </c>
      <c r="DY78" s="8">
        <v>4</v>
      </c>
      <c r="DZ78" s="8">
        <v>15</v>
      </c>
      <c r="EA78" s="8">
        <v>5</v>
      </c>
      <c r="EB78" s="8">
        <v>4</v>
      </c>
      <c r="EC78" s="8">
        <v>6</v>
      </c>
      <c r="ED78" s="8">
        <v>19</v>
      </c>
      <c r="EE78" s="8">
        <v>16</v>
      </c>
      <c r="EF78" s="8">
        <v>6</v>
      </c>
      <c r="EG78" s="8">
        <v>1</v>
      </c>
    </row>
    <row r="79" spans="2:137" ht="12.75">
      <c r="B79" s="7" t="s">
        <v>42</v>
      </c>
      <c r="C79" s="8">
        <v>15</v>
      </c>
      <c r="D79" s="8">
        <v>17</v>
      </c>
      <c r="E79" s="8">
        <v>5</v>
      </c>
      <c r="F79" s="8">
        <v>9</v>
      </c>
      <c r="G79" s="8">
        <v>25</v>
      </c>
      <c r="H79" s="8">
        <v>15</v>
      </c>
      <c r="I79" s="8">
        <v>64</v>
      </c>
      <c r="J79" s="8">
        <v>8</v>
      </c>
      <c r="K79" s="8">
        <v>0</v>
      </c>
      <c r="L79" s="8">
        <v>2</v>
      </c>
      <c r="M79" s="8">
        <v>2</v>
      </c>
      <c r="N79" s="8">
        <v>63</v>
      </c>
      <c r="O79" s="8">
        <v>73</v>
      </c>
      <c r="P79" s="8">
        <v>8</v>
      </c>
      <c r="Q79" s="8">
        <v>5</v>
      </c>
      <c r="R79" s="8">
        <v>68</v>
      </c>
      <c r="S79" s="8">
        <v>53943</v>
      </c>
      <c r="T79" s="8">
        <v>6187</v>
      </c>
      <c r="U79" s="8">
        <v>2</v>
      </c>
      <c r="V79" s="8">
        <v>19</v>
      </c>
      <c r="W79" s="8">
        <v>7</v>
      </c>
      <c r="X79" s="8">
        <v>3</v>
      </c>
      <c r="Y79" s="8">
        <v>227</v>
      </c>
      <c r="Z79" s="8">
        <v>203</v>
      </c>
      <c r="AA79" s="8">
        <v>25</v>
      </c>
      <c r="AB79" s="8">
        <v>7</v>
      </c>
      <c r="AC79" s="8">
        <v>3</v>
      </c>
      <c r="AD79" s="8">
        <v>9</v>
      </c>
      <c r="AE79" s="8">
        <v>9</v>
      </c>
      <c r="AF79" s="8">
        <v>26</v>
      </c>
      <c r="AG79" s="8">
        <v>237</v>
      </c>
      <c r="AH79" s="8">
        <v>2</v>
      </c>
      <c r="AI79" s="8">
        <v>4</v>
      </c>
      <c r="AJ79" s="8">
        <v>10</v>
      </c>
      <c r="AK79" s="8">
        <v>3</v>
      </c>
      <c r="AL79" s="8">
        <v>100</v>
      </c>
      <c r="AM79" s="8">
        <v>7</v>
      </c>
      <c r="AN79" s="8">
        <v>13</v>
      </c>
      <c r="AO79" s="8">
        <v>32</v>
      </c>
      <c r="AP79" s="8">
        <v>10</v>
      </c>
      <c r="AQ79" s="8">
        <v>44</v>
      </c>
      <c r="AR79" s="8">
        <v>8</v>
      </c>
      <c r="AS79" s="8">
        <v>20</v>
      </c>
      <c r="AT79" s="8">
        <v>17</v>
      </c>
      <c r="AU79" s="8">
        <v>18</v>
      </c>
      <c r="AV79" s="8">
        <v>9</v>
      </c>
      <c r="AW79" s="8">
        <v>46</v>
      </c>
      <c r="AX79" s="8">
        <v>23</v>
      </c>
      <c r="AY79" s="8">
        <v>11</v>
      </c>
      <c r="AZ79" s="8">
        <v>1165</v>
      </c>
      <c r="BA79" s="8">
        <v>7</v>
      </c>
      <c r="BB79" s="8">
        <v>7</v>
      </c>
      <c r="BC79" s="8">
        <v>20</v>
      </c>
      <c r="BD79" s="8">
        <v>22</v>
      </c>
      <c r="BE79" s="8">
        <v>2</v>
      </c>
      <c r="BF79" s="8">
        <v>8</v>
      </c>
      <c r="BG79" s="8">
        <v>3</v>
      </c>
      <c r="BH79" s="8">
        <v>6</v>
      </c>
      <c r="BI79" s="8">
        <v>5</v>
      </c>
      <c r="BJ79" s="8">
        <v>11</v>
      </c>
      <c r="BK79" s="8">
        <v>2</v>
      </c>
      <c r="BL79" s="8">
        <v>5</v>
      </c>
      <c r="BM79" s="8">
        <v>97</v>
      </c>
      <c r="BN79" s="8">
        <v>29</v>
      </c>
      <c r="BO79" s="8">
        <v>11</v>
      </c>
      <c r="BP79" s="8">
        <v>6</v>
      </c>
      <c r="BQ79" s="8">
        <v>165</v>
      </c>
      <c r="BR79" s="8">
        <v>51</v>
      </c>
      <c r="BS79" s="8">
        <v>4</v>
      </c>
      <c r="BT79" s="8">
        <v>16</v>
      </c>
      <c r="BU79" s="8">
        <v>60</v>
      </c>
      <c r="BV79" s="8">
        <v>21960</v>
      </c>
      <c r="BW79" s="8">
        <v>4</v>
      </c>
      <c r="BX79" s="8">
        <v>13</v>
      </c>
      <c r="BY79" s="8">
        <v>8</v>
      </c>
      <c r="BZ79" s="8">
        <v>1</v>
      </c>
      <c r="CA79" s="8">
        <v>36</v>
      </c>
      <c r="CB79" s="8">
        <v>20</v>
      </c>
      <c r="CC79" s="8">
        <v>5</v>
      </c>
      <c r="CD79" s="8">
        <v>21</v>
      </c>
      <c r="CE79" s="8">
        <v>9</v>
      </c>
      <c r="CF79" s="8">
        <v>5</v>
      </c>
      <c r="CG79" s="8">
        <v>7</v>
      </c>
      <c r="CH79" s="8">
        <v>11</v>
      </c>
      <c r="CI79" s="8">
        <v>18</v>
      </c>
      <c r="CJ79" s="8">
        <v>0</v>
      </c>
      <c r="CK79" s="8">
        <v>4</v>
      </c>
      <c r="CL79" s="8">
        <v>12</v>
      </c>
      <c r="CM79" s="8">
        <v>3</v>
      </c>
      <c r="CN79" s="8">
        <v>7</v>
      </c>
      <c r="CO79" s="8">
        <v>10</v>
      </c>
      <c r="CP79" s="8">
        <v>8</v>
      </c>
      <c r="CQ79" s="8">
        <v>17</v>
      </c>
      <c r="CR79" s="8">
        <v>5</v>
      </c>
      <c r="CS79" s="8">
        <v>1</v>
      </c>
      <c r="CT79" s="8">
        <v>2</v>
      </c>
      <c r="CU79" s="8">
        <v>3</v>
      </c>
      <c r="CV79" s="8">
        <v>21</v>
      </c>
      <c r="CW79" s="8">
        <v>85</v>
      </c>
      <c r="CX79" s="8">
        <v>69</v>
      </c>
      <c r="CY79" s="8">
        <v>18</v>
      </c>
      <c r="CZ79" s="8">
        <v>62</v>
      </c>
      <c r="DA79" s="8">
        <v>7</v>
      </c>
      <c r="DB79" s="8">
        <v>6</v>
      </c>
      <c r="DC79" s="8">
        <v>2</v>
      </c>
      <c r="DD79" s="8">
        <v>17</v>
      </c>
      <c r="DE79" s="8">
        <v>166</v>
      </c>
      <c r="DF79" s="8">
        <v>59461</v>
      </c>
      <c r="DG79" s="8">
        <v>6</v>
      </c>
      <c r="DH79" s="8">
        <v>115</v>
      </c>
      <c r="DI79" s="8">
        <v>25</v>
      </c>
      <c r="DJ79" s="8">
        <v>4</v>
      </c>
      <c r="DK79" s="8">
        <v>19</v>
      </c>
      <c r="DL79" s="8">
        <v>41</v>
      </c>
      <c r="DM79" s="8">
        <v>3</v>
      </c>
      <c r="DN79" s="8">
        <v>8</v>
      </c>
      <c r="DO79" s="8">
        <v>10</v>
      </c>
      <c r="DP79" s="8">
        <v>11</v>
      </c>
      <c r="DQ79" s="8">
        <v>12</v>
      </c>
      <c r="DR79" s="8">
        <v>3</v>
      </c>
      <c r="DS79" s="8">
        <v>640</v>
      </c>
      <c r="DT79" s="8">
        <v>14</v>
      </c>
      <c r="DU79" s="8">
        <v>2</v>
      </c>
      <c r="DV79" s="8">
        <v>3</v>
      </c>
      <c r="DW79" s="8">
        <v>22</v>
      </c>
      <c r="DX79" s="8">
        <v>9</v>
      </c>
      <c r="DY79" s="8">
        <v>19</v>
      </c>
      <c r="DZ79" s="8">
        <v>70</v>
      </c>
      <c r="EA79" s="8">
        <v>24</v>
      </c>
      <c r="EB79" s="8">
        <v>29</v>
      </c>
      <c r="EC79" s="8">
        <v>14</v>
      </c>
      <c r="ED79" s="8">
        <v>69</v>
      </c>
      <c r="EE79" s="8">
        <v>39</v>
      </c>
      <c r="EF79" s="8">
        <v>59</v>
      </c>
      <c r="EG79" s="8">
        <v>2</v>
      </c>
    </row>
    <row r="80" spans="2:137" ht="12.75">
      <c r="B80" s="7" t="s">
        <v>28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2</v>
      </c>
      <c r="O80" s="8">
        <v>0</v>
      </c>
      <c r="P80" s="8">
        <v>0</v>
      </c>
      <c r="Q80" s="8">
        <v>1</v>
      </c>
      <c r="R80" s="8">
        <v>0</v>
      </c>
      <c r="S80" s="8">
        <v>265</v>
      </c>
      <c r="T80" s="8">
        <v>22</v>
      </c>
      <c r="U80" s="8">
        <v>0</v>
      </c>
      <c r="V80" s="8">
        <v>0</v>
      </c>
      <c r="W80" s="8">
        <v>0</v>
      </c>
      <c r="X80" s="8">
        <v>0</v>
      </c>
      <c r="Y80" s="8">
        <v>2</v>
      </c>
      <c r="Z80" s="8">
        <v>1</v>
      </c>
      <c r="AA80" s="8">
        <v>0</v>
      </c>
      <c r="AB80" s="8">
        <v>0</v>
      </c>
      <c r="AC80" s="8">
        <v>0</v>
      </c>
      <c r="AD80" s="8">
        <v>0</v>
      </c>
      <c r="AE80" s="8">
        <v>0</v>
      </c>
      <c r="AF80" s="8">
        <v>0</v>
      </c>
      <c r="AG80" s="8">
        <v>1</v>
      </c>
      <c r="AH80" s="8">
        <v>0</v>
      </c>
      <c r="AI80" s="8">
        <v>0</v>
      </c>
      <c r="AJ80" s="8">
        <v>0</v>
      </c>
      <c r="AK80" s="8">
        <v>0</v>
      </c>
      <c r="AL80" s="8">
        <v>0</v>
      </c>
      <c r="AM80" s="8">
        <v>0</v>
      </c>
      <c r="AN80" s="8">
        <v>2</v>
      </c>
      <c r="AO80" s="8">
        <v>0</v>
      </c>
      <c r="AP80" s="8">
        <v>0</v>
      </c>
      <c r="AQ80" s="8">
        <v>0</v>
      </c>
      <c r="AR80" s="8">
        <v>0</v>
      </c>
      <c r="AS80" s="8">
        <v>0</v>
      </c>
      <c r="AT80" s="8">
        <v>1</v>
      </c>
      <c r="AU80" s="8">
        <v>0</v>
      </c>
      <c r="AV80" s="8">
        <v>1</v>
      </c>
      <c r="AW80" s="8">
        <v>1</v>
      </c>
      <c r="AX80" s="8">
        <v>0</v>
      </c>
      <c r="AY80" s="8">
        <v>0</v>
      </c>
      <c r="AZ80" s="8">
        <v>3</v>
      </c>
      <c r="BA80" s="8">
        <v>0</v>
      </c>
      <c r="BB80" s="8">
        <v>0</v>
      </c>
      <c r="BC80" s="8">
        <v>0</v>
      </c>
      <c r="BD80" s="8">
        <v>0</v>
      </c>
      <c r="BE80" s="8">
        <v>0</v>
      </c>
      <c r="BF80" s="8">
        <v>0</v>
      </c>
      <c r="BG80" s="8">
        <v>0</v>
      </c>
      <c r="BH80" s="8">
        <v>0</v>
      </c>
      <c r="BI80" s="8">
        <v>0</v>
      </c>
      <c r="BJ80" s="8">
        <v>0</v>
      </c>
      <c r="BK80" s="8">
        <v>0</v>
      </c>
      <c r="BL80" s="8">
        <v>0</v>
      </c>
      <c r="BM80" s="8">
        <v>1</v>
      </c>
      <c r="BN80" s="8">
        <v>0</v>
      </c>
      <c r="BO80" s="8">
        <v>0</v>
      </c>
      <c r="BP80" s="8">
        <v>0</v>
      </c>
      <c r="BQ80" s="8">
        <v>0</v>
      </c>
      <c r="BR80" s="8">
        <v>1</v>
      </c>
      <c r="BS80" s="8">
        <v>0</v>
      </c>
      <c r="BT80" s="8">
        <v>0</v>
      </c>
      <c r="BU80" s="8">
        <v>1</v>
      </c>
      <c r="BV80" s="8">
        <v>118</v>
      </c>
      <c r="BW80" s="8">
        <v>0</v>
      </c>
      <c r="BX80" s="8">
        <v>0</v>
      </c>
      <c r="BY80" s="8">
        <v>0</v>
      </c>
      <c r="BZ80" s="8">
        <v>0</v>
      </c>
      <c r="CA80" s="8">
        <v>0</v>
      </c>
      <c r="CB80" s="8">
        <v>0</v>
      </c>
      <c r="CC80" s="8">
        <v>0</v>
      </c>
      <c r="CD80" s="8">
        <v>0</v>
      </c>
      <c r="CE80" s="8">
        <v>0</v>
      </c>
      <c r="CF80" s="8">
        <v>0</v>
      </c>
      <c r="CG80" s="8">
        <v>1</v>
      </c>
      <c r="CH80" s="8">
        <v>0</v>
      </c>
      <c r="CI80" s="8">
        <v>0</v>
      </c>
      <c r="CJ80" s="8">
        <v>0</v>
      </c>
      <c r="CK80" s="8">
        <v>0</v>
      </c>
      <c r="CL80" s="8">
        <v>1</v>
      </c>
      <c r="CM80" s="8">
        <v>0</v>
      </c>
      <c r="CN80" s="8">
        <v>0</v>
      </c>
      <c r="CO80" s="8">
        <v>0</v>
      </c>
      <c r="CP80" s="8">
        <v>0</v>
      </c>
      <c r="CQ80" s="8">
        <v>0</v>
      </c>
      <c r="CR80" s="8">
        <v>0</v>
      </c>
      <c r="CS80" s="8">
        <v>0</v>
      </c>
      <c r="CT80" s="8">
        <v>0</v>
      </c>
      <c r="CU80" s="8">
        <v>0</v>
      </c>
      <c r="CV80" s="8">
        <v>0</v>
      </c>
      <c r="CW80" s="8">
        <v>0</v>
      </c>
      <c r="CX80" s="8">
        <v>0</v>
      </c>
      <c r="CY80" s="8">
        <v>0</v>
      </c>
      <c r="CZ80" s="8">
        <v>0</v>
      </c>
      <c r="DA80" s="8">
        <v>0</v>
      </c>
      <c r="DB80" s="8">
        <v>0</v>
      </c>
      <c r="DC80" s="8">
        <v>0</v>
      </c>
      <c r="DD80" s="8">
        <v>1</v>
      </c>
      <c r="DE80" s="8">
        <v>3</v>
      </c>
      <c r="DF80" s="8">
        <v>556</v>
      </c>
      <c r="DG80" s="8">
        <v>0</v>
      </c>
      <c r="DH80" s="8">
        <v>1</v>
      </c>
      <c r="DI80" s="8">
        <v>0</v>
      </c>
      <c r="DJ80" s="8">
        <v>0</v>
      </c>
      <c r="DK80" s="8">
        <v>0</v>
      </c>
      <c r="DL80" s="8">
        <v>6</v>
      </c>
      <c r="DM80" s="8">
        <v>0</v>
      </c>
      <c r="DN80" s="8">
        <v>0</v>
      </c>
      <c r="DO80" s="8">
        <v>1</v>
      </c>
      <c r="DP80" s="8">
        <v>0</v>
      </c>
      <c r="DQ80" s="8">
        <v>0</v>
      </c>
      <c r="DR80" s="8">
        <v>1</v>
      </c>
      <c r="DS80" s="8">
        <v>1</v>
      </c>
      <c r="DT80" s="8">
        <v>0</v>
      </c>
      <c r="DU80" s="8">
        <v>0</v>
      </c>
      <c r="DV80" s="8">
        <v>0</v>
      </c>
      <c r="DW80" s="8">
        <v>0</v>
      </c>
      <c r="DX80" s="8">
        <v>0</v>
      </c>
      <c r="DY80" s="8">
        <v>0</v>
      </c>
      <c r="DZ80" s="8">
        <v>1</v>
      </c>
      <c r="EA80" s="8">
        <v>0</v>
      </c>
      <c r="EB80" s="8">
        <v>0</v>
      </c>
      <c r="EC80" s="8">
        <v>0</v>
      </c>
      <c r="ED80" s="8">
        <v>1</v>
      </c>
      <c r="EE80" s="8">
        <v>0</v>
      </c>
      <c r="EF80" s="8">
        <v>1</v>
      </c>
      <c r="EG80" s="8">
        <v>0</v>
      </c>
    </row>
    <row r="81" spans="2:137" ht="12.75">
      <c r="B81" s="7" t="s">
        <v>29</v>
      </c>
      <c r="C81" s="8">
        <v>4</v>
      </c>
      <c r="D81" s="8">
        <v>3</v>
      </c>
      <c r="E81" s="8">
        <v>1</v>
      </c>
      <c r="F81" s="8">
        <v>1</v>
      </c>
      <c r="G81" s="8">
        <v>12</v>
      </c>
      <c r="H81" s="8">
        <v>10</v>
      </c>
      <c r="I81" s="8">
        <v>13</v>
      </c>
      <c r="J81" s="8">
        <v>10</v>
      </c>
      <c r="K81" s="8">
        <v>0</v>
      </c>
      <c r="L81" s="8">
        <v>1</v>
      </c>
      <c r="M81" s="8">
        <v>3</v>
      </c>
      <c r="N81" s="8">
        <v>27</v>
      </c>
      <c r="O81" s="8">
        <v>15</v>
      </c>
      <c r="P81" s="8">
        <v>3</v>
      </c>
      <c r="Q81" s="8">
        <v>3</v>
      </c>
      <c r="R81" s="8">
        <v>31</v>
      </c>
      <c r="S81" s="8">
        <v>10828</v>
      </c>
      <c r="T81" s="8">
        <v>707</v>
      </c>
      <c r="U81" s="8">
        <v>0</v>
      </c>
      <c r="V81" s="8">
        <v>1</v>
      </c>
      <c r="W81" s="8">
        <v>3</v>
      </c>
      <c r="X81" s="8">
        <v>0</v>
      </c>
      <c r="Y81" s="8">
        <v>69</v>
      </c>
      <c r="Z81" s="8">
        <v>49</v>
      </c>
      <c r="AA81" s="8">
        <v>1</v>
      </c>
      <c r="AB81" s="8">
        <v>0</v>
      </c>
      <c r="AC81" s="8">
        <v>0</v>
      </c>
      <c r="AD81" s="8">
        <v>1</v>
      </c>
      <c r="AE81" s="8">
        <v>5</v>
      </c>
      <c r="AF81" s="8">
        <v>12</v>
      </c>
      <c r="AG81" s="8">
        <v>49</v>
      </c>
      <c r="AH81" s="8">
        <v>2</v>
      </c>
      <c r="AI81" s="8">
        <v>1</v>
      </c>
      <c r="AJ81" s="8">
        <v>9</v>
      </c>
      <c r="AK81" s="8">
        <v>0</v>
      </c>
      <c r="AL81" s="8">
        <v>31</v>
      </c>
      <c r="AM81" s="8">
        <v>0</v>
      </c>
      <c r="AN81" s="8">
        <v>0</v>
      </c>
      <c r="AO81" s="8">
        <v>12</v>
      </c>
      <c r="AP81" s="8">
        <v>2</v>
      </c>
      <c r="AQ81" s="8">
        <v>14</v>
      </c>
      <c r="AR81" s="8">
        <v>0</v>
      </c>
      <c r="AS81" s="8">
        <v>8</v>
      </c>
      <c r="AT81" s="8">
        <v>5</v>
      </c>
      <c r="AU81" s="8">
        <v>5</v>
      </c>
      <c r="AV81" s="8">
        <v>1</v>
      </c>
      <c r="AW81" s="8">
        <v>6</v>
      </c>
      <c r="AX81" s="8">
        <v>1</v>
      </c>
      <c r="AY81" s="8">
        <v>0</v>
      </c>
      <c r="AZ81" s="8">
        <v>123</v>
      </c>
      <c r="BA81" s="8">
        <v>2</v>
      </c>
      <c r="BB81" s="8">
        <v>4</v>
      </c>
      <c r="BC81" s="8">
        <v>0</v>
      </c>
      <c r="BD81" s="8">
        <v>10</v>
      </c>
      <c r="BE81" s="8">
        <v>1</v>
      </c>
      <c r="BF81" s="8">
        <v>3</v>
      </c>
      <c r="BG81" s="8">
        <v>0</v>
      </c>
      <c r="BH81" s="8">
        <v>0</v>
      </c>
      <c r="BI81" s="8">
        <v>2</v>
      </c>
      <c r="BJ81" s="8">
        <v>1</v>
      </c>
      <c r="BK81" s="8">
        <v>0</v>
      </c>
      <c r="BL81" s="8">
        <v>1</v>
      </c>
      <c r="BM81" s="8">
        <v>5</v>
      </c>
      <c r="BN81" s="8">
        <v>8</v>
      </c>
      <c r="BO81" s="8">
        <v>2</v>
      </c>
      <c r="BP81" s="8">
        <v>3</v>
      </c>
      <c r="BQ81" s="8">
        <v>47</v>
      </c>
      <c r="BR81" s="8">
        <v>14</v>
      </c>
      <c r="BS81" s="8">
        <v>2</v>
      </c>
      <c r="BT81" s="8">
        <v>2</v>
      </c>
      <c r="BU81" s="8">
        <v>11</v>
      </c>
      <c r="BV81" s="8">
        <v>5479</v>
      </c>
      <c r="BW81" s="8">
        <v>2</v>
      </c>
      <c r="BX81" s="8">
        <v>3</v>
      </c>
      <c r="BY81" s="8">
        <v>0</v>
      </c>
      <c r="BZ81" s="8">
        <v>2</v>
      </c>
      <c r="CA81" s="8">
        <v>8</v>
      </c>
      <c r="CB81" s="8">
        <v>10</v>
      </c>
      <c r="CC81" s="8">
        <v>1</v>
      </c>
      <c r="CD81" s="8">
        <v>8</v>
      </c>
      <c r="CE81" s="8">
        <v>8</v>
      </c>
      <c r="CF81" s="8">
        <v>1</v>
      </c>
      <c r="CG81" s="8">
        <v>4</v>
      </c>
      <c r="CH81" s="8">
        <v>8</v>
      </c>
      <c r="CI81" s="8">
        <v>4</v>
      </c>
      <c r="CJ81" s="8">
        <v>0</v>
      </c>
      <c r="CK81" s="8">
        <v>0</v>
      </c>
      <c r="CL81" s="8">
        <v>5</v>
      </c>
      <c r="CM81" s="8">
        <v>0</v>
      </c>
      <c r="CN81" s="8">
        <v>2</v>
      </c>
      <c r="CO81" s="8">
        <v>2</v>
      </c>
      <c r="CP81" s="8">
        <v>3</v>
      </c>
      <c r="CQ81" s="8">
        <v>0</v>
      </c>
      <c r="CR81" s="8">
        <v>4</v>
      </c>
      <c r="CS81" s="8">
        <v>3</v>
      </c>
      <c r="CT81" s="8">
        <v>1</v>
      </c>
      <c r="CU81" s="8">
        <v>8</v>
      </c>
      <c r="CV81" s="8">
        <v>2</v>
      </c>
      <c r="CW81" s="8">
        <v>28</v>
      </c>
      <c r="CX81" s="8">
        <v>14</v>
      </c>
      <c r="CY81" s="8">
        <v>16</v>
      </c>
      <c r="CZ81" s="8">
        <v>37</v>
      </c>
      <c r="DA81" s="8">
        <v>0</v>
      </c>
      <c r="DB81" s="8">
        <v>2</v>
      </c>
      <c r="DC81" s="8">
        <v>2</v>
      </c>
      <c r="DD81" s="8">
        <v>5</v>
      </c>
      <c r="DE81" s="8">
        <v>91</v>
      </c>
      <c r="DF81" s="8">
        <v>15605</v>
      </c>
      <c r="DG81" s="8">
        <v>4</v>
      </c>
      <c r="DH81" s="8">
        <v>38</v>
      </c>
      <c r="DI81" s="8">
        <v>6</v>
      </c>
      <c r="DJ81" s="8">
        <v>1</v>
      </c>
      <c r="DK81" s="8">
        <v>4</v>
      </c>
      <c r="DL81" s="8">
        <v>17</v>
      </c>
      <c r="DM81" s="8">
        <v>0</v>
      </c>
      <c r="DN81" s="8">
        <v>3</v>
      </c>
      <c r="DO81" s="8">
        <v>2</v>
      </c>
      <c r="DP81" s="8">
        <v>1</v>
      </c>
      <c r="DQ81" s="8">
        <v>4</v>
      </c>
      <c r="DR81" s="8">
        <v>0</v>
      </c>
      <c r="DS81" s="8">
        <v>90</v>
      </c>
      <c r="DT81" s="8">
        <v>5</v>
      </c>
      <c r="DU81" s="8">
        <v>0</v>
      </c>
      <c r="DV81" s="8">
        <v>1</v>
      </c>
      <c r="DW81" s="8">
        <v>7</v>
      </c>
      <c r="DX81" s="8">
        <v>8</v>
      </c>
      <c r="DY81" s="8">
        <v>3</v>
      </c>
      <c r="DZ81" s="8">
        <v>9</v>
      </c>
      <c r="EA81" s="8">
        <v>15</v>
      </c>
      <c r="EB81" s="8">
        <v>9</v>
      </c>
      <c r="EC81" s="8">
        <v>7</v>
      </c>
      <c r="ED81" s="8">
        <v>19</v>
      </c>
      <c r="EE81" s="8">
        <v>11</v>
      </c>
      <c r="EF81" s="8">
        <v>23</v>
      </c>
      <c r="EG81" s="8">
        <v>1</v>
      </c>
    </row>
    <row r="82" spans="1:137" ht="12.75">
      <c r="A82" s="9" t="s">
        <v>14</v>
      </c>
      <c r="C82" s="8">
        <v>25</v>
      </c>
      <c r="D82" s="8">
        <v>23</v>
      </c>
      <c r="E82" s="8">
        <v>7</v>
      </c>
      <c r="F82" s="8">
        <v>12</v>
      </c>
      <c r="G82" s="8">
        <v>44</v>
      </c>
      <c r="H82" s="8">
        <v>30</v>
      </c>
      <c r="I82" s="8">
        <v>79</v>
      </c>
      <c r="J82" s="8">
        <v>20</v>
      </c>
      <c r="K82" s="8">
        <v>0</v>
      </c>
      <c r="L82" s="8">
        <v>4</v>
      </c>
      <c r="M82" s="8">
        <v>5</v>
      </c>
      <c r="N82" s="8">
        <v>99</v>
      </c>
      <c r="O82" s="8">
        <v>109</v>
      </c>
      <c r="P82" s="8">
        <v>14</v>
      </c>
      <c r="Q82" s="8">
        <v>11</v>
      </c>
      <c r="R82" s="8">
        <v>107</v>
      </c>
      <c r="S82" s="8">
        <v>71718</v>
      </c>
      <c r="T82" s="8">
        <v>7706</v>
      </c>
      <c r="U82" s="8">
        <v>2</v>
      </c>
      <c r="V82" s="8">
        <v>20</v>
      </c>
      <c r="W82" s="8">
        <v>12</v>
      </c>
      <c r="X82" s="8">
        <v>5</v>
      </c>
      <c r="Y82" s="8">
        <v>323</v>
      </c>
      <c r="Z82" s="8">
        <v>304</v>
      </c>
      <c r="AA82" s="8">
        <v>27</v>
      </c>
      <c r="AB82" s="8">
        <v>8</v>
      </c>
      <c r="AC82" s="8">
        <v>4</v>
      </c>
      <c r="AD82" s="8">
        <v>15</v>
      </c>
      <c r="AE82" s="8">
        <v>16</v>
      </c>
      <c r="AF82" s="8">
        <v>46</v>
      </c>
      <c r="AG82" s="8">
        <v>335</v>
      </c>
      <c r="AH82" s="8">
        <v>5</v>
      </c>
      <c r="AI82" s="8">
        <v>5</v>
      </c>
      <c r="AJ82" s="8">
        <v>22</v>
      </c>
      <c r="AK82" s="8">
        <v>4</v>
      </c>
      <c r="AL82" s="8">
        <v>147</v>
      </c>
      <c r="AM82" s="8">
        <v>9</v>
      </c>
      <c r="AN82" s="8">
        <v>17</v>
      </c>
      <c r="AO82" s="8">
        <v>49</v>
      </c>
      <c r="AP82" s="8">
        <v>15</v>
      </c>
      <c r="AQ82" s="8">
        <v>66</v>
      </c>
      <c r="AR82" s="8">
        <v>11</v>
      </c>
      <c r="AS82" s="8">
        <v>32</v>
      </c>
      <c r="AT82" s="8">
        <v>31</v>
      </c>
      <c r="AU82" s="8">
        <v>25</v>
      </c>
      <c r="AV82" s="8">
        <v>12</v>
      </c>
      <c r="AW82" s="8">
        <v>58</v>
      </c>
      <c r="AX82" s="8">
        <v>27</v>
      </c>
      <c r="AY82" s="8">
        <v>12</v>
      </c>
      <c r="AZ82" s="8">
        <v>1416</v>
      </c>
      <c r="BA82" s="8">
        <v>12</v>
      </c>
      <c r="BB82" s="8">
        <v>17</v>
      </c>
      <c r="BC82" s="8">
        <v>22</v>
      </c>
      <c r="BD82" s="8">
        <v>39</v>
      </c>
      <c r="BE82" s="8">
        <v>4</v>
      </c>
      <c r="BF82" s="8">
        <v>14</v>
      </c>
      <c r="BG82" s="8">
        <v>3</v>
      </c>
      <c r="BH82" s="8">
        <v>7</v>
      </c>
      <c r="BI82" s="8">
        <v>10</v>
      </c>
      <c r="BJ82" s="8">
        <v>12</v>
      </c>
      <c r="BK82" s="8">
        <v>2</v>
      </c>
      <c r="BL82" s="8">
        <v>7</v>
      </c>
      <c r="BM82" s="8">
        <v>110</v>
      </c>
      <c r="BN82" s="8">
        <v>42</v>
      </c>
      <c r="BO82" s="8">
        <v>25</v>
      </c>
      <c r="BP82" s="8">
        <v>12</v>
      </c>
      <c r="BQ82" s="8">
        <v>256</v>
      </c>
      <c r="BR82" s="8">
        <v>77</v>
      </c>
      <c r="BS82" s="8">
        <v>8</v>
      </c>
      <c r="BT82" s="8">
        <v>22</v>
      </c>
      <c r="BU82" s="8">
        <v>86</v>
      </c>
      <c r="BV82" s="8">
        <v>32819</v>
      </c>
      <c r="BW82" s="8">
        <v>9</v>
      </c>
      <c r="BX82" s="8">
        <v>16</v>
      </c>
      <c r="BY82" s="8">
        <v>8</v>
      </c>
      <c r="BZ82" s="8">
        <v>4</v>
      </c>
      <c r="CA82" s="8">
        <v>55</v>
      </c>
      <c r="CB82" s="8">
        <v>31</v>
      </c>
      <c r="CC82" s="8">
        <v>10</v>
      </c>
      <c r="CD82" s="8">
        <v>35</v>
      </c>
      <c r="CE82" s="8">
        <v>21</v>
      </c>
      <c r="CF82" s="8">
        <v>6</v>
      </c>
      <c r="CG82" s="8">
        <v>13</v>
      </c>
      <c r="CH82" s="8">
        <v>21</v>
      </c>
      <c r="CI82" s="8">
        <v>32</v>
      </c>
      <c r="CJ82" s="8">
        <v>0</v>
      </c>
      <c r="CK82" s="8">
        <v>4</v>
      </c>
      <c r="CL82" s="8">
        <v>23</v>
      </c>
      <c r="CM82" s="8">
        <v>3</v>
      </c>
      <c r="CN82" s="8">
        <v>11</v>
      </c>
      <c r="CO82" s="8">
        <v>19</v>
      </c>
      <c r="CP82" s="8">
        <v>12</v>
      </c>
      <c r="CQ82" s="8">
        <v>20</v>
      </c>
      <c r="CR82" s="8">
        <v>12</v>
      </c>
      <c r="CS82" s="8">
        <v>5</v>
      </c>
      <c r="CT82" s="8">
        <v>4</v>
      </c>
      <c r="CU82" s="8">
        <v>13</v>
      </c>
      <c r="CV82" s="8">
        <v>27</v>
      </c>
      <c r="CW82" s="8">
        <v>124</v>
      </c>
      <c r="CX82" s="8">
        <v>89</v>
      </c>
      <c r="CY82" s="8">
        <v>36</v>
      </c>
      <c r="CZ82" s="8">
        <v>109</v>
      </c>
      <c r="DA82" s="8">
        <v>9</v>
      </c>
      <c r="DB82" s="8">
        <v>11</v>
      </c>
      <c r="DC82" s="8">
        <v>6</v>
      </c>
      <c r="DD82" s="8">
        <v>23</v>
      </c>
      <c r="DE82" s="8">
        <v>270</v>
      </c>
      <c r="DF82" s="8">
        <v>87263</v>
      </c>
      <c r="DG82" s="8">
        <v>11</v>
      </c>
      <c r="DH82" s="8">
        <v>175</v>
      </c>
      <c r="DI82" s="8">
        <v>34</v>
      </c>
      <c r="DJ82" s="8">
        <v>7</v>
      </c>
      <c r="DK82" s="8">
        <v>28</v>
      </c>
      <c r="DL82" s="8">
        <v>68</v>
      </c>
      <c r="DM82" s="8">
        <v>4</v>
      </c>
      <c r="DN82" s="8">
        <v>11</v>
      </c>
      <c r="DO82" s="8">
        <v>18</v>
      </c>
      <c r="DP82" s="8">
        <v>12</v>
      </c>
      <c r="DQ82" s="8">
        <v>18</v>
      </c>
      <c r="DR82" s="8">
        <v>5</v>
      </c>
      <c r="DS82" s="8">
        <v>818</v>
      </c>
      <c r="DT82" s="8">
        <v>22</v>
      </c>
      <c r="DU82" s="8">
        <v>2</v>
      </c>
      <c r="DV82" s="8">
        <v>5</v>
      </c>
      <c r="DW82" s="8">
        <v>30</v>
      </c>
      <c r="DX82" s="8">
        <v>17</v>
      </c>
      <c r="DY82" s="8">
        <v>26</v>
      </c>
      <c r="DZ82" s="8">
        <v>95</v>
      </c>
      <c r="EA82" s="8">
        <v>44</v>
      </c>
      <c r="EB82" s="8">
        <v>42</v>
      </c>
      <c r="EC82" s="8">
        <v>27</v>
      </c>
      <c r="ED82" s="8">
        <v>108</v>
      </c>
      <c r="EE82" s="8">
        <v>66</v>
      </c>
      <c r="EF82" s="8">
        <v>89</v>
      </c>
      <c r="EG82" s="8">
        <v>4</v>
      </c>
    </row>
    <row r="83" spans="2:137" s="10" customFormat="1" ht="12.75">
      <c r="B83" s="11" t="s">
        <v>118</v>
      </c>
      <c r="C83" s="12">
        <f aca="true" t="shared" si="33" ref="C83:AH83">C82/206841</f>
        <v>0.00012086578579681977</v>
      </c>
      <c r="D83" s="12">
        <f t="shared" si="33"/>
        <v>0.0001111965229330742</v>
      </c>
      <c r="E83" s="12">
        <f t="shared" si="33"/>
        <v>3.384242002310954E-05</v>
      </c>
      <c r="F83" s="12">
        <f t="shared" si="33"/>
        <v>5.801557718247349E-05</v>
      </c>
      <c r="G83" s="12">
        <f t="shared" si="33"/>
        <v>0.0002127237830024028</v>
      </c>
      <c r="H83" s="12">
        <f t="shared" si="33"/>
        <v>0.00014503894295618373</v>
      </c>
      <c r="I83" s="12">
        <f t="shared" si="33"/>
        <v>0.0003819358831179505</v>
      </c>
      <c r="J83" s="12">
        <f t="shared" si="33"/>
        <v>9.669262863745583E-05</v>
      </c>
      <c r="K83" s="12">
        <f t="shared" si="33"/>
        <v>0</v>
      </c>
      <c r="L83" s="12">
        <f t="shared" si="33"/>
        <v>1.9338525727491163E-05</v>
      </c>
      <c r="M83" s="12">
        <f t="shared" si="33"/>
        <v>2.4173157159363957E-05</v>
      </c>
      <c r="N83" s="12">
        <f t="shared" si="33"/>
        <v>0.0004786285117554063</v>
      </c>
      <c r="O83" s="12">
        <f t="shared" si="33"/>
        <v>0.0005269748260741343</v>
      </c>
      <c r="P83" s="12">
        <f t="shared" si="33"/>
        <v>6.768484004621908E-05</v>
      </c>
      <c r="Q83" s="12">
        <f t="shared" si="33"/>
        <v>5.31809457506007E-05</v>
      </c>
      <c r="R83" s="12">
        <f t="shared" si="33"/>
        <v>0.0005173055632103886</v>
      </c>
      <c r="S83" s="12">
        <f t="shared" si="33"/>
        <v>0.34673009703105284</v>
      </c>
      <c r="T83" s="12">
        <f t="shared" si="33"/>
        <v>0.03725566981401173</v>
      </c>
      <c r="U83" s="12">
        <f t="shared" si="33"/>
        <v>9.669262863745582E-06</v>
      </c>
      <c r="V83" s="12">
        <f t="shared" si="33"/>
        <v>9.669262863745583E-05</v>
      </c>
      <c r="W83" s="12">
        <f t="shared" si="33"/>
        <v>5.801557718247349E-05</v>
      </c>
      <c r="X83" s="12">
        <f t="shared" si="33"/>
        <v>2.4173157159363957E-05</v>
      </c>
      <c r="Y83" s="12">
        <f t="shared" si="33"/>
        <v>0.0015615859524949116</v>
      </c>
      <c r="Z83" s="12">
        <f t="shared" si="33"/>
        <v>0.0014697279552893284</v>
      </c>
      <c r="AA83" s="12">
        <f t="shared" si="33"/>
        <v>0.00013053504866056536</v>
      </c>
      <c r="AB83" s="12">
        <f t="shared" si="33"/>
        <v>3.867705145498233E-05</v>
      </c>
      <c r="AC83" s="12">
        <f t="shared" si="33"/>
        <v>1.9338525727491163E-05</v>
      </c>
      <c r="AD83" s="12">
        <f t="shared" si="33"/>
        <v>7.251947147809187E-05</v>
      </c>
      <c r="AE83" s="12">
        <f t="shared" si="33"/>
        <v>7.735410290996465E-05</v>
      </c>
      <c r="AF83" s="12">
        <f t="shared" si="33"/>
        <v>0.0002223930458661484</v>
      </c>
      <c r="AG83" s="12">
        <f t="shared" si="33"/>
        <v>0.001619601529677385</v>
      </c>
      <c r="AH83" s="12">
        <f t="shared" si="33"/>
        <v>2.4173157159363957E-05</v>
      </c>
      <c r="AI83" s="12">
        <f aca="true" t="shared" si="34" ref="AI83:CT83">AI82/206841</f>
        <v>2.4173157159363957E-05</v>
      </c>
      <c r="AJ83" s="12">
        <f t="shared" si="34"/>
        <v>0.0001063618915012014</v>
      </c>
      <c r="AK83" s="12">
        <f t="shared" si="34"/>
        <v>1.9338525727491163E-05</v>
      </c>
      <c r="AL83" s="12">
        <f t="shared" si="34"/>
        <v>0.0007106908204853003</v>
      </c>
      <c r="AM83" s="12">
        <f t="shared" si="34"/>
        <v>4.351168288685512E-05</v>
      </c>
      <c r="AN83" s="12">
        <f t="shared" si="34"/>
        <v>8.218873434183745E-05</v>
      </c>
      <c r="AO83" s="12">
        <f t="shared" si="34"/>
        <v>0.00023689694016176677</v>
      </c>
      <c r="AP83" s="12">
        <f t="shared" si="34"/>
        <v>7.251947147809187E-05</v>
      </c>
      <c r="AQ83" s="12">
        <f t="shared" si="34"/>
        <v>0.0003190856745036042</v>
      </c>
      <c r="AR83" s="12">
        <f t="shared" si="34"/>
        <v>5.31809457506007E-05</v>
      </c>
      <c r="AS83" s="12">
        <f t="shared" si="34"/>
        <v>0.0001547082058199293</v>
      </c>
      <c r="AT83" s="12">
        <f t="shared" si="34"/>
        <v>0.00014987357438805653</v>
      </c>
      <c r="AU83" s="12">
        <f t="shared" si="34"/>
        <v>0.00012086578579681977</v>
      </c>
      <c r="AV83" s="12">
        <f t="shared" si="34"/>
        <v>5.801557718247349E-05</v>
      </c>
      <c r="AW83" s="12">
        <f t="shared" si="34"/>
        <v>0.00028040862304862187</v>
      </c>
      <c r="AX83" s="12">
        <f t="shared" si="34"/>
        <v>0.00013053504866056536</v>
      </c>
      <c r="AY83" s="12">
        <f t="shared" si="34"/>
        <v>5.801557718247349E-05</v>
      </c>
      <c r="AZ83" s="12">
        <f t="shared" si="34"/>
        <v>0.006845838107531872</v>
      </c>
      <c r="BA83" s="12">
        <f t="shared" si="34"/>
        <v>5.801557718247349E-05</v>
      </c>
      <c r="BB83" s="12">
        <f t="shared" si="34"/>
        <v>8.218873434183745E-05</v>
      </c>
      <c r="BC83" s="12">
        <f t="shared" si="34"/>
        <v>0.0001063618915012014</v>
      </c>
      <c r="BD83" s="12">
        <f t="shared" si="34"/>
        <v>0.00018855062584303885</v>
      </c>
      <c r="BE83" s="12">
        <f t="shared" si="34"/>
        <v>1.9338525727491163E-05</v>
      </c>
      <c r="BF83" s="12">
        <f t="shared" si="34"/>
        <v>6.768484004621908E-05</v>
      </c>
      <c r="BG83" s="12">
        <f t="shared" si="34"/>
        <v>1.4503894295618373E-05</v>
      </c>
      <c r="BH83" s="12">
        <f t="shared" si="34"/>
        <v>3.384242002310954E-05</v>
      </c>
      <c r="BI83" s="12">
        <f t="shared" si="34"/>
        <v>4.8346314318727913E-05</v>
      </c>
      <c r="BJ83" s="12">
        <f t="shared" si="34"/>
        <v>5.801557718247349E-05</v>
      </c>
      <c r="BK83" s="12">
        <f t="shared" si="34"/>
        <v>9.669262863745582E-06</v>
      </c>
      <c r="BL83" s="12">
        <f t="shared" si="34"/>
        <v>3.384242002310954E-05</v>
      </c>
      <c r="BM83" s="12">
        <f t="shared" si="34"/>
        <v>0.000531809457506007</v>
      </c>
      <c r="BN83" s="12">
        <f t="shared" si="34"/>
        <v>0.00020305452013865723</v>
      </c>
      <c r="BO83" s="12">
        <f t="shared" si="34"/>
        <v>0.00012086578579681977</v>
      </c>
      <c r="BP83" s="12">
        <f t="shared" si="34"/>
        <v>5.801557718247349E-05</v>
      </c>
      <c r="BQ83" s="12">
        <f t="shared" si="34"/>
        <v>0.0012376656465594345</v>
      </c>
      <c r="BR83" s="12">
        <f t="shared" si="34"/>
        <v>0.00037226662025420493</v>
      </c>
      <c r="BS83" s="12">
        <f t="shared" si="34"/>
        <v>3.867705145498233E-05</v>
      </c>
      <c r="BT83" s="12">
        <f t="shared" si="34"/>
        <v>0.0001063618915012014</v>
      </c>
      <c r="BU83" s="12">
        <f t="shared" si="34"/>
        <v>0.00041577830314106005</v>
      </c>
      <c r="BV83" s="12">
        <f t="shared" si="34"/>
        <v>0.15866776896263313</v>
      </c>
      <c r="BW83" s="12">
        <f t="shared" si="34"/>
        <v>4.351168288685512E-05</v>
      </c>
      <c r="BX83" s="12">
        <f t="shared" si="34"/>
        <v>7.735410290996465E-05</v>
      </c>
      <c r="BY83" s="12">
        <f t="shared" si="34"/>
        <v>3.867705145498233E-05</v>
      </c>
      <c r="BZ83" s="12">
        <f t="shared" si="34"/>
        <v>1.9338525727491163E-05</v>
      </c>
      <c r="CA83" s="12">
        <f t="shared" si="34"/>
        <v>0.0002659047287530035</v>
      </c>
      <c r="CB83" s="12">
        <f t="shared" si="34"/>
        <v>0.00014987357438805653</v>
      </c>
      <c r="CC83" s="12">
        <f t="shared" si="34"/>
        <v>4.8346314318727913E-05</v>
      </c>
      <c r="CD83" s="12">
        <f t="shared" si="34"/>
        <v>0.00016921210011554768</v>
      </c>
      <c r="CE83" s="12">
        <f t="shared" si="34"/>
        <v>0.00010152726006932861</v>
      </c>
      <c r="CF83" s="12">
        <f t="shared" si="34"/>
        <v>2.9007788591236747E-05</v>
      </c>
      <c r="CG83" s="12">
        <f t="shared" si="34"/>
        <v>6.285020861434628E-05</v>
      </c>
      <c r="CH83" s="12">
        <f t="shared" si="34"/>
        <v>0.00010152726006932861</v>
      </c>
      <c r="CI83" s="12">
        <f t="shared" si="34"/>
        <v>0.0001547082058199293</v>
      </c>
      <c r="CJ83" s="12">
        <f t="shared" si="34"/>
        <v>0</v>
      </c>
      <c r="CK83" s="12">
        <f t="shared" si="34"/>
        <v>1.9338525727491163E-05</v>
      </c>
      <c r="CL83" s="12">
        <f t="shared" si="34"/>
        <v>0.0001111965229330742</v>
      </c>
      <c r="CM83" s="12">
        <f t="shared" si="34"/>
        <v>1.4503894295618373E-05</v>
      </c>
      <c r="CN83" s="12">
        <f t="shared" si="34"/>
        <v>5.31809457506007E-05</v>
      </c>
      <c r="CO83" s="12">
        <f t="shared" si="34"/>
        <v>9.185799720558303E-05</v>
      </c>
      <c r="CP83" s="12">
        <f t="shared" si="34"/>
        <v>5.801557718247349E-05</v>
      </c>
      <c r="CQ83" s="12">
        <f t="shared" si="34"/>
        <v>9.669262863745583E-05</v>
      </c>
      <c r="CR83" s="12">
        <f t="shared" si="34"/>
        <v>5.801557718247349E-05</v>
      </c>
      <c r="CS83" s="12">
        <f t="shared" si="34"/>
        <v>2.4173157159363957E-05</v>
      </c>
      <c r="CT83" s="12">
        <f t="shared" si="34"/>
        <v>1.9338525727491163E-05</v>
      </c>
      <c r="CU83" s="12">
        <f aca="true" t="shared" si="35" ref="CU83:EG83">CU82/206841</f>
        <v>6.285020861434628E-05</v>
      </c>
      <c r="CV83" s="12">
        <f t="shared" si="35"/>
        <v>0.00013053504866056536</v>
      </c>
      <c r="CW83" s="12">
        <f t="shared" si="35"/>
        <v>0.0005994942975522261</v>
      </c>
      <c r="CX83" s="12">
        <f t="shared" si="35"/>
        <v>0.00043028219743667843</v>
      </c>
      <c r="CY83" s="12">
        <f t="shared" si="35"/>
        <v>0.00017404673154742048</v>
      </c>
      <c r="CZ83" s="12">
        <f t="shared" si="35"/>
        <v>0.0005269748260741343</v>
      </c>
      <c r="DA83" s="12">
        <f t="shared" si="35"/>
        <v>4.351168288685512E-05</v>
      </c>
      <c r="DB83" s="12">
        <f t="shared" si="35"/>
        <v>5.31809457506007E-05</v>
      </c>
      <c r="DC83" s="12">
        <f t="shared" si="35"/>
        <v>2.9007788591236747E-05</v>
      </c>
      <c r="DD83" s="12">
        <f t="shared" si="35"/>
        <v>0.0001111965229330742</v>
      </c>
      <c r="DE83" s="12">
        <f t="shared" si="35"/>
        <v>0.0013053504866056536</v>
      </c>
      <c r="DF83" s="12">
        <f t="shared" si="35"/>
        <v>0.42188444263951536</v>
      </c>
      <c r="DG83" s="12">
        <f t="shared" si="35"/>
        <v>5.31809457506007E-05</v>
      </c>
      <c r="DH83" s="12">
        <f t="shared" si="35"/>
        <v>0.0008460605005777385</v>
      </c>
      <c r="DI83" s="12">
        <f t="shared" si="35"/>
        <v>0.0001643774686836749</v>
      </c>
      <c r="DJ83" s="12">
        <f t="shared" si="35"/>
        <v>3.384242002310954E-05</v>
      </c>
      <c r="DK83" s="12">
        <f t="shared" si="35"/>
        <v>0.00013536968009243816</v>
      </c>
      <c r="DL83" s="12">
        <f t="shared" si="35"/>
        <v>0.0003287549373673498</v>
      </c>
      <c r="DM83" s="12">
        <f t="shared" si="35"/>
        <v>1.9338525727491163E-05</v>
      </c>
      <c r="DN83" s="12">
        <f t="shared" si="35"/>
        <v>5.31809457506007E-05</v>
      </c>
      <c r="DO83" s="12">
        <f t="shared" si="35"/>
        <v>8.702336577371024E-05</v>
      </c>
      <c r="DP83" s="12">
        <f t="shared" si="35"/>
        <v>5.801557718247349E-05</v>
      </c>
      <c r="DQ83" s="12">
        <f t="shared" si="35"/>
        <v>8.702336577371024E-05</v>
      </c>
      <c r="DR83" s="12">
        <f t="shared" si="35"/>
        <v>2.4173157159363957E-05</v>
      </c>
      <c r="DS83" s="12">
        <f t="shared" si="35"/>
        <v>0.003954728511271943</v>
      </c>
      <c r="DT83" s="12">
        <f t="shared" si="35"/>
        <v>0.0001063618915012014</v>
      </c>
      <c r="DU83" s="12">
        <f t="shared" si="35"/>
        <v>9.669262863745582E-06</v>
      </c>
      <c r="DV83" s="12">
        <f t="shared" si="35"/>
        <v>2.4173157159363957E-05</v>
      </c>
      <c r="DW83" s="12">
        <f t="shared" si="35"/>
        <v>0.00014503894295618373</v>
      </c>
      <c r="DX83" s="12">
        <f t="shared" si="35"/>
        <v>8.218873434183745E-05</v>
      </c>
      <c r="DY83" s="12">
        <f t="shared" si="35"/>
        <v>0.00012570041722869256</v>
      </c>
      <c r="DZ83" s="12">
        <f t="shared" si="35"/>
        <v>0.0004592899860279152</v>
      </c>
      <c r="EA83" s="12">
        <f t="shared" si="35"/>
        <v>0.0002127237830024028</v>
      </c>
      <c r="EB83" s="12">
        <f t="shared" si="35"/>
        <v>0.00020305452013865723</v>
      </c>
      <c r="EC83" s="12">
        <f t="shared" si="35"/>
        <v>0.00013053504866056536</v>
      </c>
      <c r="ED83" s="12">
        <f t="shared" si="35"/>
        <v>0.0005221401946422614</v>
      </c>
      <c r="EE83" s="12">
        <f t="shared" si="35"/>
        <v>0.0003190856745036042</v>
      </c>
      <c r="EF83" s="12">
        <f t="shared" si="35"/>
        <v>0.00043028219743667843</v>
      </c>
      <c r="EG83" s="12">
        <f t="shared" si="35"/>
        <v>1.9338525727491163E-05</v>
      </c>
    </row>
    <row r="84" spans="2:137" ht="4.5" customHeight="1">
      <c r="B84" s="13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</row>
    <row r="85" spans="1:137" ht="12.75">
      <c r="A85" s="3" t="s">
        <v>51</v>
      </c>
      <c r="B85" s="13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</row>
    <row r="86" spans="2:137" ht="12.75">
      <c r="B86" s="7" t="s">
        <v>46</v>
      </c>
      <c r="C86" s="8">
        <v>4</v>
      </c>
      <c r="D86" s="8">
        <v>8</v>
      </c>
      <c r="E86" s="8">
        <v>2</v>
      </c>
      <c r="F86" s="8">
        <v>0</v>
      </c>
      <c r="G86" s="8">
        <v>4</v>
      </c>
      <c r="H86" s="8">
        <v>10</v>
      </c>
      <c r="I86" s="8">
        <v>18</v>
      </c>
      <c r="J86" s="8">
        <v>3</v>
      </c>
      <c r="K86" s="8">
        <v>4</v>
      </c>
      <c r="L86" s="8">
        <v>1</v>
      </c>
      <c r="M86" s="8">
        <v>3</v>
      </c>
      <c r="N86" s="8">
        <v>6</v>
      </c>
      <c r="O86" s="8">
        <v>11</v>
      </c>
      <c r="P86" s="8">
        <v>1</v>
      </c>
      <c r="Q86" s="8">
        <v>4</v>
      </c>
      <c r="R86" s="8">
        <v>12</v>
      </c>
      <c r="S86" s="8">
        <v>8670</v>
      </c>
      <c r="T86" s="8">
        <v>924</v>
      </c>
      <c r="U86" s="8">
        <v>1</v>
      </c>
      <c r="V86" s="8">
        <v>3</v>
      </c>
      <c r="W86" s="8">
        <v>0</v>
      </c>
      <c r="X86" s="8">
        <v>0</v>
      </c>
      <c r="Y86" s="8">
        <v>31</v>
      </c>
      <c r="Z86" s="8">
        <v>45</v>
      </c>
      <c r="AA86" s="8">
        <v>0</v>
      </c>
      <c r="AB86" s="8">
        <v>4</v>
      </c>
      <c r="AC86" s="8">
        <v>1</v>
      </c>
      <c r="AD86" s="8">
        <v>3</v>
      </c>
      <c r="AE86" s="8">
        <v>2</v>
      </c>
      <c r="AF86" s="8">
        <v>9</v>
      </c>
      <c r="AG86" s="8">
        <v>57</v>
      </c>
      <c r="AH86" s="8">
        <v>2</v>
      </c>
      <c r="AI86" s="8">
        <v>0</v>
      </c>
      <c r="AJ86" s="8">
        <v>3</v>
      </c>
      <c r="AK86" s="8">
        <v>1</v>
      </c>
      <c r="AL86" s="8">
        <v>23</v>
      </c>
      <c r="AM86" s="8">
        <v>0</v>
      </c>
      <c r="AN86" s="8">
        <v>1</v>
      </c>
      <c r="AO86" s="8">
        <v>3</v>
      </c>
      <c r="AP86" s="8">
        <v>3</v>
      </c>
      <c r="AQ86" s="8">
        <v>8</v>
      </c>
      <c r="AR86" s="8">
        <v>6</v>
      </c>
      <c r="AS86" s="8">
        <v>8</v>
      </c>
      <c r="AT86" s="8">
        <v>8</v>
      </c>
      <c r="AU86" s="8">
        <v>7</v>
      </c>
      <c r="AV86" s="8">
        <v>1</v>
      </c>
      <c r="AW86" s="8">
        <v>12</v>
      </c>
      <c r="AX86" s="8">
        <v>2</v>
      </c>
      <c r="AY86" s="8">
        <v>5</v>
      </c>
      <c r="AZ86" s="8">
        <v>170</v>
      </c>
      <c r="BA86" s="8">
        <v>2</v>
      </c>
      <c r="BB86" s="8">
        <v>6</v>
      </c>
      <c r="BC86" s="8">
        <v>5</v>
      </c>
      <c r="BD86" s="8">
        <v>4</v>
      </c>
      <c r="BE86" s="8">
        <v>1</v>
      </c>
      <c r="BF86" s="8">
        <v>0</v>
      </c>
      <c r="BG86" s="8">
        <v>0</v>
      </c>
      <c r="BH86" s="8">
        <v>2</v>
      </c>
      <c r="BI86" s="8">
        <v>9</v>
      </c>
      <c r="BJ86" s="8">
        <v>5</v>
      </c>
      <c r="BK86" s="8">
        <v>1</v>
      </c>
      <c r="BL86" s="8">
        <v>0</v>
      </c>
      <c r="BM86" s="8">
        <v>11</v>
      </c>
      <c r="BN86" s="8">
        <v>8</v>
      </c>
      <c r="BO86" s="8">
        <v>6</v>
      </c>
      <c r="BP86" s="8">
        <v>6</v>
      </c>
      <c r="BQ86" s="8">
        <v>25</v>
      </c>
      <c r="BR86" s="8">
        <v>8</v>
      </c>
      <c r="BS86" s="8">
        <v>3</v>
      </c>
      <c r="BT86" s="8">
        <v>2</v>
      </c>
      <c r="BU86" s="8">
        <v>13</v>
      </c>
      <c r="BV86" s="8">
        <v>5423</v>
      </c>
      <c r="BW86" s="8">
        <v>7</v>
      </c>
      <c r="BX86" s="8">
        <v>2</v>
      </c>
      <c r="BY86" s="8">
        <v>3</v>
      </c>
      <c r="BZ86" s="8">
        <v>1</v>
      </c>
      <c r="CA86" s="8">
        <v>15</v>
      </c>
      <c r="CB86" s="8">
        <v>4</v>
      </c>
      <c r="CC86" s="8">
        <v>3</v>
      </c>
      <c r="CD86" s="8">
        <v>9</v>
      </c>
      <c r="CE86" s="8">
        <v>7</v>
      </c>
      <c r="CF86" s="8">
        <v>4</v>
      </c>
      <c r="CG86" s="8">
        <v>3</v>
      </c>
      <c r="CH86" s="8">
        <v>0</v>
      </c>
      <c r="CI86" s="8">
        <v>7</v>
      </c>
      <c r="CJ86" s="8">
        <v>0</v>
      </c>
      <c r="CK86" s="8">
        <v>0</v>
      </c>
      <c r="CL86" s="8">
        <v>5</v>
      </c>
      <c r="CM86" s="8">
        <v>0</v>
      </c>
      <c r="CN86" s="8">
        <v>2</v>
      </c>
      <c r="CO86" s="8">
        <v>5</v>
      </c>
      <c r="CP86" s="8">
        <v>1</v>
      </c>
      <c r="CQ86" s="8">
        <v>3</v>
      </c>
      <c r="CR86" s="8">
        <v>2</v>
      </c>
      <c r="CS86" s="8">
        <v>1</v>
      </c>
      <c r="CT86" s="8">
        <v>2</v>
      </c>
      <c r="CU86" s="8">
        <v>4</v>
      </c>
      <c r="CV86" s="8">
        <v>2</v>
      </c>
      <c r="CW86" s="8">
        <v>9</v>
      </c>
      <c r="CX86" s="8">
        <v>5</v>
      </c>
      <c r="CY86" s="8">
        <v>5</v>
      </c>
      <c r="CZ86" s="8">
        <v>9</v>
      </c>
      <c r="DA86" s="8">
        <v>2</v>
      </c>
      <c r="DB86" s="8">
        <v>1</v>
      </c>
      <c r="DC86" s="8">
        <v>1</v>
      </c>
      <c r="DD86" s="8">
        <v>4</v>
      </c>
      <c r="DE86" s="8">
        <v>10</v>
      </c>
      <c r="DF86" s="8">
        <v>14300</v>
      </c>
      <c r="DG86" s="8">
        <v>2</v>
      </c>
      <c r="DH86" s="8">
        <v>38</v>
      </c>
      <c r="DI86" s="8">
        <v>2</v>
      </c>
      <c r="DJ86" s="8">
        <v>5</v>
      </c>
      <c r="DK86" s="8">
        <v>3</v>
      </c>
      <c r="DL86" s="8">
        <v>2</v>
      </c>
      <c r="DM86" s="8">
        <v>2</v>
      </c>
      <c r="DN86" s="8">
        <v>1</v>
      </c>
      <c r="DO86" s="8">
        <v>0</v>
      </c>
      <c r="DP86" s="8">
        <v>0</v>
      </c>
      <c r="DQ86" s="8">
        <v>0</v>
      </c>
      <c r="DR86" s="8">
        <v>0</v>
      </c>
      <c r="DS86" s="8">
        <v>125</v>
      </c>
      <c r="DT86" s="8">
        <v>4</v>
      </c>
      <c r="DU86" s="8">
        <v>3</v>
      </c>
      <c r="DV86" s="8">
        <v>1</v>
      </c>
      <c r="DW86" s="8">
        <v>2</v>
      </c>
      <c r="DX86" s="8">
        <v>6</v>
      </c>
      <c r="DY86" s="8">
        <v>1</v>
      </c>
      <c r="DZ86" s="8">
        <v>4</v>
      </c>
      <c r="EA86" s="8">
        <v>5</v>
      </c>
      <c r="EB86" s="8">
        <v>5</v>
      </c>
      <c r="EC86" s="8">
        <v>7</v>
      </c>
      <c r="ED86" s="8">
        <v>19</v>
      </c>
      <c r="EE86" s="8">
        <v>6</v>
      </c>
      <c r="EF86" s="8">
        <v>12</v>
      </c>
      <c r="EG86" s="8">
        <v>2</v>
      </c>
    </row>
    <row r="87" spans="2:137" ht="12.75">
      <c r="B87" s="7" t="s">
        <v>42</v>
      </c>
      <c r="C87" s="8">
        <v>6</v>
      </c>
      <c r="D87" s="8">
        <v>7</v>
      </c>
      <c r="E87" s="8">
        <v>2</v>
      </c>
      <c r="F87" s="8">
        <v>1</v>
      </c>
      <c r="G87" s="8">
        <v>11</v>
      </c>
      <c r="H87" s="8">
        <v>10</v>
      </c>
      <c r="I87" s="8">
        <v>31</v>
      </c>
      <c r="J87" s="8">
        <v>4</v>
      </c>
      <c r="K87" s="8">
        <v>1</v>
      </c>
      <c r="L87" s="8">
        <v>4</v>
      </c>
      <c r="M87" s="8">
        <v>0</v>
      </c>
      <c r="N87" s="8">
        <v>20</v>
      </c>
      <c r="O87" s="8">
        <v>14</v>
      </c>
      <c r="P87" s="8">
        <v>4</v>
      </c>
      <c r="Q87" s="8">
        <v>2</v>
      </c>
      <c r="R87" s="8">
        <v>18</v>
      </c>
      <c r="S87" s="8">
        <v>12157</v>
      </c>
      <c r="T87" s="8">
        <v>1449</v>
      </c>
      <c r="U87" s="8">
        <v>0</v>
      </c>
      <c r="V87" s="8">
        <v>4</v>
      </c>
      <c r="W87" s="8">
        <v>3</v>
      </c>
      <c r="X87" s="8">
        <v>3</v>
      </c>
      <c r="Y87" s="8">
        <v>39</v>
      </c>
      <c r="Z87" s="8">
        <v>61</v>
      </c>
      <c r="AA87" s="8">
        <v>6</v>
      </c>
      <c r="AB87" s="8">
        <v>0</v>
      </c>
      <c r="AC87" s="8">
        <v>1</v>
      </c>
      <c r="AD87" s="8">
        <v>4</v>
      </c>
      <c r="AE87" s="8">
        <v>0</v>
      </c>
      <c r="AF87" s="8">
        <v>11</v>
      </c>
      <c r="AG87" s="8">
        <v>67</v>
      </c>
      <c r="AH87" s="8">
        <v>0</v>
      </c>
      <c r="AI87" s="8">
        <v>0</v>
      </c>
      <c r="AJ87" s="8">
        <v>2</v>
      </c>
      <c r="AK87" s="8">
        <v>0</v>
      </c>
      <c r="AL87" s="8">
        <v>24</v>
      </c>
      <c r="AM87" s="8">
        <v>2</v>
      </c>
      <c r="AN87" s="8">
        <v>0</v>
      </c>
      <c r="AO87" s="8">
        <v>8</v>
      </c>
      <c r="AP87" s="8">
        <v>1</v>
      </c>
      <c r="AQ87" s="8">
        <v>13</v>
      </c>
      <c r="AR87" s="8">
        <v>2</v>
      </c>
      <c r="AS87" s="8">
        <v>6</v>
      </c>
      <c r="AT87" s="8">
        <v>10</v>
      </c>
      <c r="AU87" s="8">
        <v>5</v>
      </c>
      <c r="AV87" s="8">
        <v>3</v>
      </c>
      <c r="AW87" s="8">
        <v>4</v>
      </c>
      <c r="AX87" s="8">
        <v>2</v>
      </c>
      <c r="AY87" s="8">
        <v>4</v>
      </c>
      <c r="AZ87" s="8">
        <v>284</v>
      </c>
      <c r="BA87" s="8">
        <v>5</v>
      </c>
      <c r="BB87" s="8">
        <v>5</v>
      </c>
      <c r="BC87" s="8">
        <v>0</v>
      </c>
      <c r="BD87" s="8">
        <v>7</v>
      </c>
      <c r="BE87" s="8">
        <v>2</v>
      </c>
      <c r="BF87" s="8">
        <v>2</v>
      </c>
      <c r="BG87" s="8">
        <v>5</v>
      </c>
      <c r="BH87" s="8">
        <v>4</v>
      </c>
      <c r="BI87" s="8">
        <v>1</v>
      </c>
      <c r="BJ87" s="8">
        <v>4</v>
      </c>
      <c r="BK87" s="8">
        <v>2</v>
      </c>
      <c r="BL87" s="8">
        <v>0</v>
      </c>
      <c r="BM87" s="8">
        <v>30</v>
      </c>
      <c r="BN87" s="8">
        <v>9</v>
      </c>
      <c r="BO87" s="8">
        <v>2</v>
      </c>
      <c r="BP87" s="8">
        <v>0</v>
      </c>
      <c r="BQ87" s="8">
        <v>26</v>
      </c>
      <c r="BR87" s="8">
        <v>15</v>
      </c>
      <c r="BS87" s="8">
        <v>2</v>
      </c>
      <c r="BT87" s="8">
        <v>3</v>
      </c>
      <c r="BU87" s="8">
        <v>15</v>
      </c>
      <c r="BV87" s="8">
        <v>8758</v>
      </c>
      <c r="BW87" s="8">
        <v>0</v>
      </c>
      <c r="BX87" s="8">
        <v>1</v>
      </c>
      <c r="BY87" s="8">
        <v>1</v>
      </c>
      <c r="BZ87" s="8">
        <v>1</v>
      </c>
      <c r="CA87" s="8">
        <v>8</v>
      </c>
      <c r="CB87" s="8">
        <v>19</v>
      </c>
      <c r="CC87" s="8">
        <v>5</v>
      </c>
      <c r="CD87" s="8">
        <v>5</v>
      </c>
      <c r="CE87" s="8">
        <v>3</v>
      </c>
      <c r="CF87" s="8">
        <v>1</v>
      </c>
      <c r="CG87" s="8">
        <v>0</v>
      </c>
      <c r="CH87" s="8">
        <v>4</v>
      </c>
      <c r="CI87" s="8">
        <v>5</v>
      </c>
      <c r="CJ87" s="8">
        <v>0</v>
      </c>
      <c r="CK87" s="8">
        <v>2</v>
      </c>
      <c r="CL87" s="8">
        <v>5</v>
      </c>
      <c r="CM87" s="8">
        <v>1</v>
      </c>
      <c r="CN87" s="8">
        <v>9</v>
      </c>
      <c r="CO87" s="8">
        <v>1</v>
      </c>
      <c r="CP87" s="8">
        <v>2</v>
      </c>
      <c r="CQ87" s="8">
        <v>3</v>
      </c>
      <c r="CR87" s="8">
        <v>2</v>
      </c>
      <c r="CS87" s="8">
        <v>0</v>
      </c>
      <c r="CT87" s="8">
        <v>4</v>
      </c>
      <c r="CU87" s="8">
        <v>1</v>
      </c>
      <c r="CV87" s="8">
        <v>4</v>
      </c>
      <c r="CW87" s="8">
        <v>16</v>
      </c>
      <c r="CX87" s="8">
        <v>16</v>
      </c>
      <c r="CY87" s="8">
        <v>4</v>
      </c>
      <c r="CZ87" s="8">
        <v>9</v>
      </c>
      <c r="DA87" s="8">
        <v>0</v>
      </c>
      <c r="DB87" s="8">
        <v>3</v>
      </c>
      <c r="DC87" s="8">
        <v>1</v>
      </c>
      <c r="DD87" s="8">
        <v>1</v>
      </c>
      <c r="DE87" s="8">
        <v>42</v>
      </c>
      <c r="DF87" s="8">
        <v>27212</v>
      </c>
      <c r="DG87" s="8">
        <v>2</v>
      </c>
      <c r="DH87" s="8">
        <v>54</v>
      </c>
      <c r="DI87" s="8">
        <v>3</v>
      </c>
      <c r="DJ87" s="8">
        <v>0</v>
      </c>
      <c r="DK87" s="8">
        <v>3</v>
      </c>
      <c r="DL87" s="8">
        <v>5</v>
      </c>
      <c r="DM87" s="8">
        <v>1</v>
      </c>
      <c r="DN87" s="8">
        <v>0</v>
      </c>
      <c r="DO87" s="8">
        <v>3</v>
      </c>
      <c r="DP87" s="8">
        <v>1</v>
      </c>
      <c r="DQ87" s="8">
        <v>3</v>
      </c>
      <c r="DR87" s="8">
        <v>1</v>
      </c>
      <c r="DS87" s="8">
        <v>198</v>
      </c>
      <c r="DT87" s="8">
        <v>2</v>
      </c>
      <c r="DU87" s="8">
        <v>0</v>
      </c>
      <c r="DV87" s="8">
        <v>1</v>
      </c>
      <c r="DW87" s="8">
        <v>6</v>
      </c>
      <c r="DX87" s="8">
        <v>3</v>
      </c>
      <c r="DY87" s="8">
        <v>5</v>
      </c>
      <c r="DZ87" s="8">
        <v>20</v>
      </c>
      <c r="EA87" s="8">
        <v>3</v>
      </c>
      <c r="EB87" s="8">
        <v>10</v>
      </c>
      <c r="EC87" s="8">
        <v>5</v>
      </c>
      <c r="ED87" s="8">
        <v>15</v>
      </c>
      <c r="EE87" s="8">
        <v>7</v>
      </c>
      <c r="EF87" s="8">
        <v>14</v>
      </c>
      <c r="EG87" s="8">
        <v>1</v>
      </c>
    </row>
    <row r="88" spans="2:137" ht="12.75">
      <c r="B88" s="7" t="s">
        <v>49</v>
      </c>
      <c r="C88" s="8">
        <v>5</v>
      </c>
      <c r="D88" s="8">
        <v>10</v>
      </c>
      <c r="E88" s="8">
        <v>5</v>
      </c>
      <c r="F88" s="8">
        <v>5</v>
      </c>
      <c r="G88" s="8">
        <v>15</v>
      </c>
      <c r="H88" s="8">
        <v>18</v>
      </c>
      <c r="I88" s="8">
        <v>19</v>
      </c>
      <c r="J88" s="8">
        <v>11</v>
      </c>
      <c r="K88" s="8">
        <v>4</v>
      </c>
      <c r="L88" s="8">
        <v>4</v>
      </c>
      <c r="M88" s="8">
        <v>2</v>
      </c>
      <c r="N88" s="8">
        <v>102</v>
      </c>
      <c r="O88" s="8">
        <v>19</v>
      </c>
      <c r="P88" s="8">
        <v>1</v>
      </c>
      <c r="Q88" s="8">
        <v>2</v>
      </c>
      <c r="R88" s="8">
        <v>43</v>
      </c>
      <c r="S88" s="8">
        <v>23884</v>
      </c>
      <c r="T88" s="8">
        <v>1743</v>
      </c>
      <c r="U88" s="8">
        <v>1</v>
      </c>
      <c r="V88" s="8">
        <v>16</v>
      </c>
      <c r="W88" s="8">
        <v>3</v>
      </c>
      <c r="X88" s="8">
        <v>0</v>
      </c>
      <c r="Y88" s="8">
        <v>92</v>
      </c>
      <c r="Z88" s="8">
        <v>137</v>
      </c>
      <c r="AA88" s="8">
        <v>2</v>
      </c>
      <c r="AB88" s="8">
        <v>2</v>
      </c>
      <c r="AC88" s="8">
        <v>2</v>
      </c>
      <c r="AD88" s="8">
        <v>6</v>
      </c>
      <c r="AE88" s="8">
        <v>3</v>
      </c>
      <c r="AF88" s="8">
        <v>36</v>
      </c>
      <c r="AG88" s="8">
        <v>141</v>
      </c>
      <c r="AH88" s="8">
        <v>2</v>
      </c>
      <c r="AI88" s="8">
        <v>3</v>
      </c>
      <c r="AJ88" s="8">
        <v>11</v>
      </c>
      <c r="AK88" s="8">
        <v>5</v>
      </c>
      <c r="AL88" s="8">
        <v>70</v>
      </c>
      <c r="AM88" s="8">
        <v>3</v>
      </c>
      <c r="AN88" s="8">
        <v>2</v>
      </c>
      <c r="AO88" s="8">
        <v>27</v>
      </c>
      <c r="AP88" s="8">
        <v>9</v>
      </c>
      <c r="AQ88" s="8">
        <v>22</v>
      </c>
      <c r="AR88" s="8">
        <v>169</v>
      </c>
      <c r="AS88" s="8">
        <v>10</v>
      </c>
      <c r="AT88" s="8">
        <v>14</v>
      </c>
      <c r="AU88" s="8">
        <v>4</v>
      </c>
      <c r="AV88" s="8">
        <v>8</v>
      </c>
      <c r="AW88" s="8">
        <v>16</v>
      </c>
      <c r="AX88" s="8">
        <v>11</v>
      </c>
      <c r="AY88" s="8">
        <v>13</v>
      </c>
      <c r="AZ88" s="8">
        <v>310</v>
      </c>
      <c r="BA88" s="8">
        <v>4</v>
      </c>
      <c r="BB88" s="8">
        <v>4</v>
      </c>
      <c r="BC88" s="8">
        <v>12</v>
      </c>
      <c r="BD88" s="8">
        <v>28</v>
      </c>
      <c r="BE88" s="8">
        <v>3</v>
      </c>
      <c r="BF88" s="8">
        <v>5</v>
      </c>
      <c r="BG88" s="8">
        <v>0</v>
      </c>
      <c r="BH88" s="8">
        <v>4</v>
      </c>
      <c r="BI88" s="8">
        <v>142</v>
      </c>
      <c r="BJ88" s="8">
        <v>13</v>
      </c>
      <c r="BK88" s="8">
        <v>2</v>
      </c>
      <c r="BL88" s="8">
        <v>0</v>
      </c>
      <c r="BM88" s="8">
        <v>14</v>
      </c>
      <c r="BN88" s="8">
        <v>19</v>
      </c>
      <c r="BO88" s="8">
        <v>4</v>
      </c>
      <c r="BP88" s="8">
        <v>8</v>
      </c>
      <c r="BQ88" s="8">
        <v>78</v>
      </c>
      <c r="BR88" s="8">
        <v>24</v>
      </c>
      <c r="BS88" s="8">
        <v>8</v>
      </c>
      <c r="BT88" s="8">
        <v>22</v>
      </c>
      <c r="BU88" s="8">
        <v>33</v>
      </c>
      <c r="BV88" s="8">
        <v>22114</v>
      </c>
      <c r="BW88" s="8">
        <v>5</v>
      </c>
      <c r="BX88" s="8">
        <v>10</v>
      </c>
      <c r="BY88" s="8">
        <v>4</v>
      </c>
      <c r="BZ88" s="8">
        <v>1</v>
      </c>
      <c r="CA88" s="8">
        <v>22</v>
      </c>
      <c r="CB88" s="8">
        <v>8</v>
      </c>
      <c r="CC88" s="8">
        <v>2</v>
      </c>
      <c r="CD88" s="8">
        <v>10</v>
      </c>
      <c r="CE88" s="8">
        <v>6</v>
      </c>
      <c r="CF88" s="8">
        <v>4</v>
      </c>
      <c r="CG88" s="8">
        <v>6</v>
      </c>
      <c r="CH88" s="8">
        <v>8</v>
      </c>
      <c r="CI88" s="8">
        <v>100</v>
      </c>
      <c r="CJ88" s="8">
        <v>0</v>
      </c>
      <c r="CK88" s="8">
        <v>3</v>
      </c>
      <c r="CL88" s="8">
        <v>15</v>
      </c>
      <c r="CM88" s="8">
        <v>3</v>
      </c>
      <c r="CN88" s="8">
        <v>12</v>
      </c>
      <c r="CO88" s="8">
        <v>6</v>
      </c>
      <c r="CP88" s="8">
        <v>5</v>
      </c>
      <c r="CQ88" s="8">
        <v>9</v>
      </c>
      <c r="CR88" s="8">
        <v>4</v>
      </c>
      <c r="CS88" s="8">
        <v>1</v>
      </c>
      <c r="CT88" s="8">
        <v>2</v>
      </c>
      <c r="CU88" s="8">
        <v>9</v>
      </c>
      <c r="CV88" s="8">
        <v>7</v>
      </c>
      <c r="CW88" s="8">
        <v>71</v>
      </c>
      <c r="CX88" s="8">
        <v>17</v>
      </c>
      <c r="CY88" s="8">
        <v>15</v>
      </c>
      <c r="CZ88" s="8">
        <v>17</v>
      </c>
      <c r="DA88" s="8">
        <v>4</v>
      </c>
      <c r="DB88" s="8">
        <v>4</v>
      </c>
      <c r="DC88" s="8">
        <v>6</v>
      </c>
      <c r="DD88" s="8">
        <v>3</v>
      </c>
      <c r="DE88" s="8">
        <v>144</v>
      </c>
      <c r="DF88" s="8">
        <v>54864</v>
      </c>
      <c r="DG88" s="8">
        <v>15</v>
      </c>
      <c r="DH88" s="8">
        <v>84</v>
      </c>
      <c r="DI88" s="8">
        <v>6</v>
      </c>
      <c r="DJ88" s="8">
        <v>97</v>
      </c>
      <c r="DK88" s="8">
        <v>7</v>
      </c>
      <c r="DL88" s="8">
        <v>21</v>
      </c>
      <c r="DM88" s="8">
        <v>0</v>
      </c>
      <c r="DN88" s="8">
        <v>6</v>
      </c>
      <c r="DO88" s="8">
        <v>10</v>
      </c>
      <c r="DP88" s="8">
        <v>4</v>
      </c>
      <c r="DQ88" s="8">
        <v>6</v>
      </c>
      <c r="DR88" s="8">
        <v>1</v>
      </c>
      <c r="DS88" s="8">
        <v>228</v>
      </c>
      <c r="DT88" s="8">
        <v>13</v>
      </c>
      <c r="DU88" s="8">
        <v>2</v>
      </c>
      <c r="DV88" s="8">
        <v>3</v>
      </c>
      <c r="DW88" s="8">
        <v>6</v>
      </c>
      <c r="DX88" s="8">
        <v>24</v>
      </c>
      <c r="DY88" s="8">
        <v>3</v>
      </c>
      <c r="DZ88" s="8">
        <v>8</v>
      </c>
      <c r="EA88" s="8">
        <v>8</v>
      </c>
      <c r="EB88" s="8">
        <v>12</v>
      </c>
      <c r="EC88" s="8">
        <v>9</v>
      </c>
      <c r="ED88" s="8">
        <v>8</v>
      </c>
      <c r="EE88" s="8">
        <v>8</v>
      </c>
      <c r="EF88" s="8">
        <v>14</v>
      </c>
      <c r="EG88" s="8">
        <v>2</v>
      </c>
    </row>
    <row r="89" spans="2:137" ht="12.75">
      <c r="B89" s="7" t="s">
        <v>50</v>
      </c>
      <c r="C89" s="8">
        <v>2</v>
      </c>
      <c r="D89" s="8">
        <v>3</v>
      </c>
      <c r="E89" s="8">
        <v>1</v>
      </c>
      <c r="F89" s="8">
        <v>1</v>
      </c>
      <c r="G89" s="8">
        <v>3</v>
      </c>
      <c r="H89" s="8">
        <v>2</v>
      </c>
      <c r="I89" s="8">
        <v>6</v>
      </c>
      <c r="J89" s="8">
        <v>5</v>
      </c>
      <c r="K89" s="8">
        <v>0</v>
      </c>
      <c r="L89" s="8">
        <v>2</v>
      </c>
      <c r="M89" s="8">
        <v>6</v>
      </c>
      <c r="N89" s="8">
        <v>3</v>
      </c>
      <c r="O89" s="8">
        <v>3</v>
      </c>
      <c r="P89" s="8">
        <v>2</v>
      </c>
      <c r="Q89" s="8">
        <v>0</v>
      </c>
      <c r="R89" s="8">
        <v>15</v>
      </c>
      <c r="S89" s="8">
        <v>3337</v>
      </c>
      <c r="T89" s="8">
        <v>364</v>
      </c>
      <c r="U89" s="8">
        <v>0</v>
      </c>
      <c r="V89" s="8">
        <v>2</v>
      </c>
      <c r="W89" s="8">
        <v>1</v>
      </c>
      <c r="X89" s="8">
        <v>1</v>
      </c>
      <c r="Y89" s="8">
        <v>16</v>
      </c>
      <c r="Z89" s="8">
        <v>18</v>
      </c>
      <c r="AA89" s="8">
        <v>0</v>
      </c>
      <c r="AB89" s="8">
        <v>0</v>
      </c>
      <c r="AC89" s="8">
        <v>0</v>
      </c>
      <c r="AD89" s="8">
        <v>1</v>
      </c>
      <c r="AE89" s="8">
        <v>1</v>
      </c>
      <c r="AF89" s="8">
        <v>1</v>
      </c>
      <c r="AG89" s="8">
        <v>12</v>
      </c>
      <c r="AH89" s="8">
        <v>2</v>
      </c>
      <c r="AI89" s="8">
        <v>0</v>
      </c>
      <c r="AJ89" s="8">
        <v>1</v>
      </c>
      <c r="AK89" s="8">
        <v>0</v>
      </c>
      <c r="AL89" s="8">
        <v>5</v>
      </c>
      <c r="AM89" s="8">
        <v>1</v>
      </c>
      <c r="AN89" s="8">
        <v>2</v>
      </c>
      <c r="AO89" s="8">
        <v>2</v>
      </c>
      <c r="AP89" s="8">
        <v>1</v>
      </c>
      <c r="AQ89" s="8">
        <v>4</v>
      </c>
      <c r="AR89" s="8">
        <v>1</v>
      </c>
      <c r="AS89" s="8">
        <v>0</v>
      </c>
      <c r="AT89" s="8">
        <v>4</v>
      </c>
      <c r="AU89" s="8">
        <v>4</v>
      </c>
      <c r="AV89" s="8">
        <v>2</v>
      </c>
      <c r="AW89" s="8">
        <v>3</v>
      </c>
      <c r="AX89" s="8">
        <v>3</v>
      </c>
      <c r="AY89" s="8">
        <v>1</v>
      </c>
      <c r="AZ89" s="8">
        <v>53</v>
      </c>
      <c r="BA89" s="8">
        <v>0</v>
      </c>
      <c r="BB89" s="8">
        <v>0</v>
      </c>
      <c r="BC89" s="8">
        <v>2</v>
      </c>
      <c r="BD89" s="8">
        <v>1</v>
      </c>
      <c r="BE89" s="8">
        <v>0</v>
      </c>
      <c r="BF89" s="8">
        <v>0</v>
      </c>
      <c r="BG89" s="8">
        <v>0</v>
      </c>
      <c r="BH89" s="8">
        <v>0</v>
      </c>
      <c r="BI89" s="8">
        <v>0</v>
      </c>
      <c r="BJ89" s="8">
        <v>1</v>
      </c>
      <c r="BK89" s="8">
        <v>2</v>
      </c>
      <c r="BL89" s="8">
        <v>0</v>
      </c>
      <c r="BM89" s="8">
        <v>1</v>
      </c>
      <c r="BN89" s="8">
        <v>3</v>
      </c>
      <c r="BO89" s="8">
        <v>1</v>
      </c>
      <c r="BP89" s="8">
        <v>2</v>
      </c>
      <c r="BQ89" s="8">
        <v>6</v>
      </c>
      <c r="BR89" s="8">
        <v>5</v>
      </c>
      <c r="BS89" s="8">
        <v>0</v>
      </c>
      <c r="BT89" s="8">
        <v>4</v>
      </c>
      <c r="BU89" s="8">
        <v>9</v>
      </c>
      <c r="BV89" s="8">
        <v>1965</v>
      </c>
      <c r="BW89" s="8">
        <v>1</v>
      </c>
      <c r="BX89" s="8">
        <v>0</v>
      </c>
      <c r="BY89" s="8">
        <v>0</v>
      </c>
      <c r="BZ89" s="8">
        <v>0</v>
      </c>
      <c r="CA89" s="8">
        <v>2</v>
      </c>
      <c r="CB89" s="8">
        <v>0</v>
      </c>
      <c r="CC89" s="8">
        <v>0</v>
      </c>
      <c r="CD89" s="8">
        <v>1</v>
      </c>
      <c r="CE89" s="8">
        <v>3</v>
      </c>
      <c r="CF89" s="8">
        <v>0</v>
      </c>
      <c r="CG89" s="8">
        <v>2</v>
      </c>
      <c r="CH89" s="8">
        <v>0</v>
      </c>
      <c r="CI89" s="8">
        <v>1</v>
      </c>
      <c r="CJ89" s="8">
        <v>0</v>
      </c>
      <c r="CK89" s="8">
        <v>0</v>
      </c>
      <c r="CL89" s="8">
        <v>0</v>
      </c>
      <c r="CM89" s="8">
        <v>0</v>
      </c>
      <c r="CN89" s="8">
        <v>2</v>
      </c>
      <c r="CO89" s="8">
        <v>0</v>
      </c>
      <c r="CP89" s="8">
        <v>0</v>
      </c>
      <c r="CQ89" s="8">
        <v>1</v>
      </c>
      <c r="CR89" s="8">
        <v>0</v>
      </c>
      <c r="CS89" s="8">
        <v>0</v>
      </c>
      <c r="CT89" s="8">
        <v>1</v>
      </c>
      <c r="CU89" s="8">
        <v>0</v>
      </c>
      <c r="CV89" s="8">
        <v>4</v>
      </c>
      <c r="CW89" s="8">
        <v>6</v>
      </c>
      <c r="CX89" s="8">
        <v>2</v>
      </c>
      <c r="CY89" s="8">
        <v>0</v>
      </c>
      <c r="CZ89" s="8">
        <v>5</v>
      </c>
      <c r="DA89" s="8">
        <v>2</v>
      </c>
      <c r="DB89" s="8">
        <v>2</v>
      </c>
      <c r="DC89" s="8">
        <v>3</v>
      </c>
      <c r="DD89" s="8">
        <v>1</v>
      </c>
      <c r="DE89" s="8">
        <v>24</v>
      </c>
      <c r="DF89" s="8">
        <v>6007</v>
      </c>
      <c r="DG89" s="8">
        <v>3</v>
      </c>
      <c r="DH89" s="8">
        <v>7</v>
      </c>
      <c r="DI89" s="8">
        <v>0</v>
      </c>
      <c r="DJ89" s="8">
        <v>0</v>
      </c>
      <c r="DK89" s="8">
        <v>34</v>
      </c>
      <c r="DL89" s="8">
        <v>11</v>
      </c>
      <c r="DM89" s="8">
        <v>0</v>
      </c>
      <c r="DN89" s="8">
        <v>0</v>
      </c>
      <c r="DO89" s="8">
        <v>3</v>
      </c>
      <c r="DP89" s="8">
        <v>1</v>
      </c>
      <c r="DQ89" s="8">
        <v>2</v>
      </c>
      <c r="DR89" s="8">
        <v>0</v>
      </c>
      <c r="DS89" s="8">
        <v>40</v>
      </c>
      <c r="DT89" s="8">
        <v>0</v>
      </c>
      <c r="DU89" s="8">
        <v>2</v>
      </c>
      <c r="DV89" s="8">
        <v>7</v>
      </c>
      <c r="DW89" s="8">
        <v>4</v>
      </c>
      <c r="DX89" s="8">
        <v>3</v>
      </c>
      <c r="DY89" s="8">
        <v>0</v>
      </c>
      <c r="DZ89" s="8">
        <v>1</v>
      </c>
      <c r="EA89" s="8">
        <v>0</v>
      </c>
      <c r="EB89" s="8">
        <v>2</v>
      </c>
      <c r="EC89" s="8">
        <v>0</v>
      </c>
      <c r="ED89" s="8">
        <v>1</v>
      </c>
      <c r="EE89" s="8">
        <v>0</v>
      </c>
      <c r="EF89" s="8">
        <v>2</v>
      </c>
      <c r="EG89" s="8">
        <v>0</v>
      </c>
    </row>
    <row r="90" spans="1:137" ht="12.75">
      <c r="A90" s="9" t="s">
        <v>14</v>
      </c>
      <c r="C90" s="8">
        <v>17</v>
      </c>
      <c r="D90" s="8">
        <v>28</v>
      </c>
      <c r="E90" s="8">
        <v>10</v>
      </c>
      <c r="F90" s="8">
        <v>7</v>
      </c>
      <c r="G90" s="8">
        <v>33</v>
      </c>
      <c r="H90" s="8">
        <v>40</v>
      </c>
      <c r="I90" s="8">
        <v>74</v>
      </c>
      <c r="J90" s="8">
        <v>23</v>
      </c>
      <c r="K90" s="8">
        <v>9</v>
      </c>
      <c r="L90" s="8">
        <v>11</v>
      </c>
      <c r="M90" s="8">
        <v>11</v>
      </c>
      <c r="N90" s="8">
        <v>131</v>
      </c>
      <c r="O90" s="8">
        <v>47</v>
      </c>
      <c r="P90" s="8">
        <v>8</v>
      </c>
      <c r="Q90" s="8">
        <v>8</v>
      </c>
      <c r="R90" s="8">
        <v>88</v>
      </c>
      <c r="S90" s="8">
        <v>48048</v>
      </c>
      <c r="T90" s="8">
        <v>4480</v>
      </c>
      <c r="U90" s="8">
        <v>2</v>
      </c>
      <c r="V90" s="8">
        <v>25</v>
      </c>
      <c r="W90" s="8">
        <v>7</v>
      </c>
      <c r="X90" s="8">
        <v>4</v>
      </c>
      <c r="Y90" s="8">
        <v>178</v>
      </c>
      <c r="Z90" s="8">
        <v>261</v>
      </c>
      <c r="AA90" s="8">
        <v>8</v>
      </c>
      <c r="AB90" s="8">
        <v>6</v>
      </c>
      <c r="AC90" s="8">
        <v>4</v>
      </c>
      <c r="AD90" s="8">
        <v>14</v>
      </c>
      <c r="AE90" s="8">
        <v>6</v>
      </c>
      <c r="AF90" s="8">
        <v>57</v>
      </c>
      <c r="AG90" s="8">
        <v>277</v>
      </c>
      <c r="AH90" s="8">
        <v>6</v>
      </c>
      <c r="AI90" s="8">
        <v>3</v>
      </c>
      <c r="AJ90" s="8">
        <v>17</v>
      </c>
      <c r="AK90" s="8">
        <v>6</v>
      </c>
      <c r="AL90" s="8">
        <v>122</v>
      </c>
      <c r="AM90" s="8">
        <v>6</v>
      </c>
      <c r="AN90" s="8">
        <v>5</v>
      </c>
      <c r="AO90" s="8">
        <v>40</v>
      </c>
      <c r="AP90" s="8">
        <v>14</v>
      </c>
      <c r="AQ90" s="8">
        <v>47</v>
      </c>
      <c r="AR90" s="8">
        <v>178</v>
      </c>
      <c r="AS90" s="8">
        <v>24</v>
      </c>
      <c r="AT90" s="8">
        <v>36</v>
      </c>
      <c r="AU90" s="8">
        <v>20</v>
      </c>
      <c r="AV90" s="8">
        <v>14</v>
      </c>
      <c r="AW90" s="8">
        <v>35</v>
      </c>
      <c r="AX90" s="8">
        <v>18</v>
      </c>
      <c r="AY90" s="8">
        <v>23</v>
      </c>
      <c r="AZ90" s="8">
        <v>817</v>
      </c>
      <c r="BA90" s="8">
        <v>11</v>
      </c>
      <c r="BB90" s="8">
        <v>15</v>
      </c>
      <c r="BC90" s="8">
        <v>19</v>
      </c>
      <c r="BD90" s="8">
        <v>40</v>
      </c>
      <c r="BE90" s="8">
        <v>6</v>
      </c>
      <c r="BF90" s="8">
        <v>7</v>
      </c>
      <c r="BG90" s="8">
        <v>5</v>
      </c>
      <c r="BH90" s="8">
        <v>10</v>
      </c>
      <c r="BI90" s="8">
        <v>152</v>
      </c>
      <c r="BJ90" s="8">
        <v>23</v>
      </c>
      <c r="BK90" s="8">
        <v>7</v>
      </c>
      <c r="BL90" s="8">
        <v>0</v>
      </c>
      <c r="BM90" s="8">
        <v>56</v>
      </c>
      <c r="BN90" s="8">
        <v>39</v>
      </c>
      <c r="BO90" s="8">
        <v>13</v>
      </c>
      <c r="BP90" s="8">
        <v>16</v>
      </c>
      <c r="BQ90" s="8">
        <v>135</v>
      </c>
      <c r="BR90" s="8">
        <v>52</v>
      </c>
      <c r="BS90" s="8">
        <v>13</v>
      </c>
      <c r="BT90" s="8">
        <v>31</v>
      </c>
      <c r="BU90" s="8">
        <v>70</v>
      </c>
      <c r="BV90" s="8">
        <v>38260</v>
      </c>
      <c r="BW90" s="8">
        <v>13</v>
      </c>
      <c r="BX90" s="8">
        <v>13</v>
      </c>
      <c r="BY90" s="8">
        <v>8</v>
      </c>
      <c r="BZ90" s="8">
        <v>3</v>
      </c>
      <c r="CA90" s="8">
        <v>47</v>
      </c>
      <c r="CB90" s="8">
        <v>31</v>
      </c>
      <c r="CC90" s="8">
        <v>10</v>
      </c>
      <c r="CD90" s="8">
        <v>25</v>
      </c>
      <c r="CE90" s="8">
        <v>19</v>
      </c>
      <c r="CF90" s="8">
        <v>9</v>
      </c>
      <c r="CG90" s="8">
        <v>11</v>
      </c>
      <c r="CH90" s="8">
        <v>12</v>
      </c>
      <c r="CI90" s="8">
        <v>113</v>
      </c>
      <c r="CJ90" s="8">
        <v>0</v>
      </c>
      <c r="CK90" s="8">
        <v>5</v>
      </c>
      <c r="CL90" s="8">
        <v>25</v>
      </c>
      <c r="CM90" s="8">
        <v>4</v>
      </c>
      <c r="CN90" s="8">
        <v>25</v>
      </c>
      <c r="CO90" s="8">
        <v>12</v>
      </c>
      <c r="CP90" s="8">
        <v>8</v>
      </c>
      <c r="CQ90" s="8">
        <v>16</v>
      </c>
      <c r="CR90" s="8">
        <v>8</v>
      </c>
      <c r="CS90" s="8">
        <v>2</v>
      </c>
      <c r="CT90" s="8">
        <v>9</v>
      </c>
      <c r="CU90" s="8">
        <v>14</v>
      </c>
      <c r="CV90" s="8">
        <v>17</v>
      </c>
      <c r="CW90" s="8">
        <v>102</v>
      </c>
      <c r="CX90" s="8">
        <v>40</v>
      </c>
      <c r="CY90" s="8">
        <v>24</v>
      </c>
      <c r="CZ90" s="8">
        <v>40</v>
      </c>
      <c r="DA90" s="8">
        <v>8</v>
      </c>
      <c r="DB90" s="8">
        <v>10</v>
      </c>
      <c r="DC90" s="8">
        <v>11</v>
      </c>
      <c r="DD90" s="8">
        <v>9</v>
      </c>
      <c r="DE90" s="8">
        <v>220</v>
      </c>
      <c r="DF90" s="8">
        <v>102383</v>
      </c>
      <c r="DG90" s="8">
        <v>22</v>
      </c>
      <c r="DH90" s="8">
        <v>183</v>
      </c>
      <c r="DI90" s="8">
        <v>11</v>
      </c>
      <c r="DJ90" s="8">
        <v>102</v>
      </c>
      <c r="DK90" s="8">
        <v>47</v>
      </c>
      <c r="DL90" s="8">
        <v>39</v>
      </c>
      <c r="DM90" s="8">
        <v>3</v>
      </c>
      <c r="DN90" s="8">
        <v>7</v>
      </c>
      <c r="DO90" s="8">
        <v>16</v>
      </c>
      <c r="DP90" s="8">
        <v>6</v>
      </c>
      <c r="DQ90" s="8">
        <v>11</v>
      </c>
      <c r="DR90" s="8">
        <v>2</v>
      </c>
      <c r="DS90" s="8">
        <v>591</v>
      </c>
      <c r="DT90" s="8">
        <v>19</v>
      </c>
      <c r="DU90" s="8">
        <v>7</v>
      </c>
      <c r="DV90" s="8">
        <v>12</v>
      </c>
      <c r="DW90" s="8">
        <v>18</v>
      </c>
      <c r="DX90" s="8">
        <v>36</v>
      </c>
      <c r="DY90" s="8">
        <v>9</v>
      </c>
      <c r="DZ90" s="8">
        <v>33</v>
      </c>
      <c r="EA90" s="8">
        <v>16</v>
      </c>
      <c r="EB90" s="8">
        <v>29</v>
      </c>
      <c r="EC90" s="8">
        <v>21</v>
      </c>
      <c r="ED90" s="8">
        <v>43</v>
      </c>
      <c r="EE90" s="8">
        <v>21</v>
      </c>
      <c r="EF90" s="8">
        <v>42</v>
      </c>
      <c r="EG90" s="8">
        <v>5</v>
      </c>
    </row>
    <row r="91" spans="2:137" s="10" customFormat="1" ht="12.75">
      <c r="B91" s="11" t="s">
        <v>118</v>
      </c>
      <c r="C91" s="12">
        <f aca="true" t="shared" si="36" ref="C91:AH91">C90/198990</f>
        <v>8.54314287150108E-05</v>
      </c>
      <c r="D91" s="12">
        <f t="shared" si="36"/>
        <v>0.0001407105884717825</v>
      </c>
      <c r="E91" s="12">
        <f t="shared" si="36"/>
        <v>5.025378159706518E-05</v>
      </c>
      <c r="F91" s="12">
        <f t="shared" si="36"/>
        <v>3.5177647117945627E-05</v>
      </c>
      <c r="G91" s="12">
        <f t="shared" si="36"/>
        <v>0.0001658374792703151</v>
      </c>
      <c r="H91" s="12">
        <f t="shared" si="36"/>
        <v>0.00020101512638826072</v>
      </c>
      <c r="I91" s="12">
        <f t="shared" si="36"/>
        <v>0.0003718779838182823</v>
      </c>
      <c r="J91" s="12">
        <f t="shared" si="36"/>
        <v>0.00011558369767324991</v>
      </c>
      <c r="K91" s="12">
        <f t="shared" si="36"/>
        <v>4.522840343735866E-05</v>
      </c>
      <c r="L91" s="12">
        <f t="shared" si="36"/>
        <v>5.52791597567717E-05</v>
      </c>
      <c r="M91" s="12">
        <f t="shared" si="36"/>
        <v>5.52791597567717E-05</v>
      </c>
      <c r="N91" s="12">
        <f t="shared" si="36"/>
        <v>0.0006583245389215538</v>
      </c>
      <c r="O91" s="12">
        <f t="shared" si="36"/>
        <v>0.00023619277350620633</v>
      </c>
      <c r="P91" s="12">
        <f t="shared" si="36"/>
        <v>4.0203025277652145E-05</v>
      </c>
      <c r="Q91" s="12">
        <f t="shared" si="36"/>
        <v>4.0203025277652145E-05</v>
      </c>
      <c r="R91" s="12">
        <f t="shared" si="36"/>
        <v>0.0004422332780541736</v>
      </c>
      <c r="S91" s="12">
        <f t="shared" si="36"/>
        <v>0.24145936981757876</v>
      </c>
      <c r="T91" s="12">
        <f t="shared" si="36"/>
        <v>0.022513694155485202</v>
      </c>
      <c r="U91" s="12">
        <f t="shared" si="36"/>
        <v>1.0050756319413036E-05</v>
      </c>
      <c r="V91" s="12">
        <f t="shared" si="36"/>
        <v>0.00012563445399266295</v>
      </c>
      <c r="W91" s="12">
        <f t="shared" si="36"/>
        <v>3.5177647117945627E-05</v>
      </c>
      <c r="X91" s="12">
        <f t="shared" si="36"/>
        <v>2.0101512638826072E-05</v>
      </c>
      <c r="Y91" s="12">
        <f t="shared" si="36"/>
        <v>0.0008945173124277602</v>
      </c>
      <c r="Z91" s="12">
        <f t="shared" si="36"/>
        <v>0.001311623699683401</v>
      </c>
      <c r="AA91" s="12">
        <f t="shared" si="36"/>
        <v>4.0203025277652145E-05</v>
      </c>
      <c r="AB91" s="12">
        <f t="shared" si="36"/>
        <v>3.015226895823911E-05</v>
      </c>
      <c r="AC91" s="12">
        <f t="shared" si="36"/>
        <v>2.0101512638826072E-05</v>
      </c>
      <c r="AD91" s="12">
        <f t="shared" si="36"/>
        <v>7.035529423589125E-05</v>
      </c>
      <c r="AE91" s="12">
        <f t="shared" si="36"/>
        <v>3.015226895823911E-05</v>
      </c>
      <c r="AF91" s="12">
        <f t="shared" si="36"/>
        <v>0.0002864465551032715</v>
      </c>
      <c r="AG91" s="12">
        <f t="shared" si="36"/>
        <v>0.0013920297502387055</v>
      </c>
      <c r="AH91" s="12">
        <f t="shared" si="36"/>
        <v>3.015226895823911E-05</v>
      </c>
      <c r="AI91" s="12">
        <f aca="true" t="shared" si="37" ref="AI91:CT91">AI90/198990</f>
        <v>1.5076134479119554E-05</v>
      </c>
      <c r="AJ91" s="12">
        <f t="shared" si="37"/>
        <v>8.54314287150108E-05</v>
      </c>
      <c r="AK91" s="12">
        <f t="shared" si="37"/>
        <v>3.015226895823911E-05</v>
      </c>
      <c r="AL91" s="12">
        <f t="shared" si="37"/>
        <v>0.0006130961354841952</v>
      </c>
      <c r="AM91" s="12">
        <f t="shared" si="37"/>
        <v>3.015226895823911E-05</v>
      </c>
      <c r="AN91" s="12">
        <f t="shared" si="37"/>
        <v>2.512689079853259E-05</v>
      </c>
      <c r="AO91" s="12">
        <f t="shared" si="37"/>
        <v>0.00020101512638826072</v>
      </c>
      <c r="AP91" s="12">
        <f t="shared" si="37"/>
        <v>7.035529423589125E-05</v>
      </c>
      <c r="AQ91" s="12">
        <f t="shared" si="37"/>
        <v>0.00023619277350620633</v>
      </c>
      <c r="AR91" s="12">
        <f t="shared" si="37"/>
        <v>0.0008945173124277602</v>
      </c>
      <c r="AS91" s="12">
        <f t="shared" si="37"/>
        <v>0.00012060907583295643</v>
      </c>
      <c r="AT91" s="12">
        <f t="shared" si="37"/>
        <v>0.00018091361374943465</v>
      </c>
      <c r="AU91" s="12">
        <f t="shared" si="37"/>
        <v>0.00010050756319413036</v>
      </c>
      <c r="AV91" s="12">
        <f t="shared" si="37"/>
        <v>7.035529423589125E-05</v>
      </c>
      <c r="AW91" s="12">
        <f t="shared" si="37"/>
        <v>0.00017588823558972814</v>
      </c>
      <c r="AX91" s="12">
        <f t="shared" si="37"/>
        <v>9.045680687471733E-05</v>
      </c>
      <c r="AY91" s="12">
        <f t="shared" si="37"/>
        <v>0.00011558369767324991</v>
      </c>
      <c r="AZ91" s="12">
        <f t="shared" si="37"/>
        <v>0.004105733956480225</v>
      </c>
      <c r="BA91" s="12">
        <f t="shared" si="37"/>
        <v>5.52791597567717E-05</v>
      </c>
      <c r="BB91" s="12">
        <f t="shared" si="37"/>
        <v>7.538067239559776E-05</v>
      </c>
      <c r="BC91" s="12">
        <f t="shared" si="37"/>
        <v>9.548218503442384E-05</v>
      </c>
      <c r="BD91" s="12">
        <f t="shared" si="37"/>
        <v>0.00020101512638826072</v>
      </c>
      <c r="BE91" s="12">
        <f t="shared" si="37"/>
        <v>3.015226895823911E-05</v>
      </c>
      <c r="BF91" s="12">
        <f t="shared" si="37"/>
        <v>3.5177647117945627E-05</v>
      </c>
      <c r="BG91" s="12">
        <f t="shared" si="37"/>
        <v>2.512689079853259E-05</v>
      </c>
      <c r="BH91" s="12">
        <f t="shared" si="37"/>
        <v>5.025378159706518E-05</v>
      </c>
      <c r="BI91" s="12">
        <f t="shared" si="37"/>
        <v>0.0007638574802753907</v>
      </c>
      <c r="BJ91" s="12">
        <f t="shared" si="37"/>
        <v>0.00011558369767324991</v>
      </c>
      <c r="BK91" s="12">
        <f t="shared" si="37"/>
        <v>3.5177647117945627E-05</v>
      </c>
      <c r="BL91" s="12">
        <f t="shared" si="37"/>
        <v>0</v>
      </c>
      <c r="BM91" s="12">
        <f t="shared" si="37"/>
        <v>0.000281421176943565</v>
      </c>
      <c r="BN91" s="12">
        <f t="shared" si="37"/>
        <v>0.0001959897482285542</v>
      </c>
      <c r="BO91" s="12">
        <f t="shared" si="37"/>
        <v>6.532991607618473E-05</v>
      </c>
      <c r="BP91" s="12">
        <f t="shared" si="37"/>
        <v>8.040605055530429E-05</v>
      </c>
      <c r="BQ91" s="12">
        <f t="shared" si="37"/>
        <v>0.0006784260515603799</v>
      </c>
      <c r="BR91" s="12">
        <f t="shared" si="37"/>
        <v>0.0002613196643047389</v>
      </c>
      <c r="BS91" s="12">
        <f t="shared" si="37"/>
        <v>6.532991607618473E-05</v>
      </c>
      <c r="BT91" s="12">
        <f t="shared" si="37"/>
        <v>0.00015578672295090207</v>
      </c>
      <c r="BU91" s="12">
        <f t="shared" si="37"/>
        <v>0.0003517764711794563</v>
      </c>
      <c r="BV91" s="12">
        <f t="shared" si="37"/>
        <v>0.1922709683903714</v>
      </c>
      <c r="BW91" s="12">
        <f t="shared" si="37"/>
        <v>6.532991607618473E-05</v>
      </c>
      <c r="BX91" s="12">
        <f t="shared" si="37"/>
        <v>6.532991607618473E-05</v>
      </c>
      <c r="BY91" s="12">
        <f t="shared" si="37"/>
        <v>4.0203025277652145E-05</v>
      </c>
      <c r="BZ91" s="12">
        <f t="shared" si="37"/>
        <v>1.5076134479119554E-05</v>
      </c>
      <c r="CA91" s="12">
        <f t="shared" si="37"/>
        <v>0.00023619277350620633</v>
      </c>
      <c r="CB91" s="12">
        <f t="shared" si="37"/>
        <v>0.00015578672295090207</v>
      </c>
      <c r="CC91" s="12">
        <f t="shared" si="37"/>
        <v>5.025378159706518E-05</v>
      </c>
      <c r="CD91" s="12">
        <f t="shared" si="37"/>
        <v>0.00012563445399266295</v>
      </c>
      <c r="CE91" s="12">
        <f t="shared" si="37"/>
        <v>9.548218503442384E-05</v>
      </c>
      <c r="CF91" s="12">
        <f t="shared" si="37"/>
        <v>4.522840343735866E-05</v>
      </c>
      <c r="CG91" s="12">
        <f t="shared" si="37"/>
        <v>5.52791597567717E-05</v>
      </c>
      <c r="CH91" s="12">
        <f t="shared" si="37"/>
        <v>6.030453791647822E-05</v>
      </c>
      <c r="CI91" s="12">
        <f t="shared" si="37"/>
        <v>0.0005678677320468366</v>
      </c>
      <c r="CJ91" s="12">
        <f t="shared" si="37"/>
        <v>0</v>
      </c>
      <c r="CK91" s="12">
        <f t="shared" si="37"/>
        <v>2.512689079853259E-05</v>
      </c>
      <c r="CL91" s="12">
        <f t="shared" si="37"/>
        <v>0.00012563445399266295</v>
      </c>
      <c r="CM91" s="12">
        <f t="shared" si="37"/>
        <v>2.0101512638826072E-05</v>
      </c>
      <c r="CN91" s="12">
        <f t="shared" si="37"/>
        <v>0.00012563445399266295</v>
      </c>
      <c r="CO91" s="12">
        <f t="shared" si="37"/>
        <v>6.030453791647822E-05</v>
      </c>
      <c r="CP91" s="12">
        <f t="shared" si="37"/>
        <v>4.0203025277652145E-05</v>
      </c>
      <c r="CQ91" s="12">
        <f t="shared" si="37"/>
        <v>8.040605055530429E-05</v>
      </c>
      <c r="CR91" s="12">
        <f t="shared" si="37"/>
        <v>4.0203025277652145E-05</v>
      </c>
      <c r="CS91" s="12">
        <f t="shared" si="37"/>
        <v>1.0050756319413036E-05</v>
      </c>
      <c r="CT91" s="12">
        <f t="shared" si="37"/>
        <v>4.522840343735866E-05</v>
      </c>
      <c r="CU91" s="12">
        <f aca="true" t="shared" si="38" ref="CU91:EG91">CU90/198990</f>
        <v>7.035529423589125E-05</v>
      </c>
      <c r="CV91" s="12">
        <f t="shared" si="38"/>
        <v>8.54314287150108E-05</v>
      </c>
      <c r="CW91" s="12">
        <f t="shared" si="38"/>
        <v>0.0005125885722900649</v>
      </c>
      <c r="CX91" s="12">
        <f t="shared" si="38"/>
        <v>0.00020101512638826072</v>
      </c>
      <c r="CY91" s="12">
        <f t="shared" si="38"/>
        <v>0.00012060907583295643</v>
      </c>
      <c r="CZ91" s="12">
        <f t="shared" si="38"/>
        <v>0.00020101512638826072</v>
      </c>
      <c r="DA91" s="12">
        <f t="shared" si="38"/>
        <v>4.0203025277652145E-05</v>
      </c>
      <c r="DB91" s="12">
        <f t="shared" si="38"/>
        <v>5.025378159706518E-05</v>
      </c>
      <c r="DC91" s="12">
        <f t="shared" si="38"/>
        <v>5.52791597567717E-05</v>
      </c>
      <c r="DD91" s="12">
        <f t="shared" si="38"/>
        <v>4.522840343735866E-05</v>
      </c>
      <c r="DE91" s="12">
        <f t="shared" si="38"/>
        <v>0.001105583195135434</v>
      </c>
      <c r="DF91" s="12">
        <f t="shared" si="38"/>
        <v>0.5145132921252324</v>
      </c>
      <c r="DG91" s="12">
        <f t="shared" si="38"/>
        <v>0.0001105583195135434</v>
      </c>
      <c r="DH91" s="12">
        <f t="shared" si="38"/>
        <v>0.0009196442032262927</v>
      </c>
      <c r="DI91" s="12">
        <f t="shared" si="38"/>
        <v>5.52791597567717E-05</v>
      </c>
      <c r="DJ91" s="12">
        <f t="shared" si="38"/>
        <v>0.0005125885722900649</v>
      </c>
      <c r="DK91" s="12">
        <f t="shared" si="38"/>
        <v>0.00023619277350620633</v>
      </c>
      <c r="DL91" s="12">
        <f t="shared" si="38"/>
        <v>0.0001959897482285542</v>
      </c>
      <c r="DM91" s="12">
        <f t="shared" si="38"/>
        <v>1.5076134479119554E-05</v>
      </c>
      <c r="DN91" s="12">
        <f t="shared" si="38"/>
        <v>3.5177647117945627E-05</v>
      </c>
      <c r="DO91" s="12">
        <f t="shared" si="38"/>
        <v>8.040605055530429E-05</v>
      </c>
      <c r="DP91" s="12">
        <f t="shared" si="38"/>
        <v>3.015226895823911E-05</v>
      </c>
      <c r="DQ91" s="12">
        <f t="shared" si="38"/>
        <v>5.52791597567717E-05</v>
      </c>
      <c r="DR91" s="12">
        <f t="shared" si="38"/>
        <v>1.0050756319413036E-05</v>
      </c>
      <c r="DS91" s="12">
        <f t="shared" si="38"/>
        <v>0.0029699984923865523</v>
      </c>
      <c r="DT91" s="12">
        <f t="shared" si="38"/>
        <v>9.548218503442384E-05</v>
      </c>
      <c r="DU91" s="12">
        <f t="shared" si="38"/>
        <v>3.5177647117945627E-05</v>
      </c>
      <c r="DV91" s="12">
        <f t="shared" si="38"/>
        <v>6.030453791647822E-05</v>
      </c>
      <c r="DW91" s="12">
        <f t="shared" si="38"/>
        <v>9.045680687471733E-05</v>
      </c>
      <c r="DX91" s="12">
        <f t="shared" si="38"/>
        <v>0.00018091361374943465</v>
      </c>
      <c r="DY91" s="12">
        <f t="shared" si="38"/>
        <v>4.522840343735866E-05</v>
      </c>
      <c r="DZ91" s="12">
        <f t="shared" si="38"/>
        <v>0.0001658374792703151</v>
      </c>
      <c r="EA91" s="12">
        <f t="shared" si="38"/>
        <v>8.040605055530429E-05</v>
      </c>
      <c r="EB91" s="12">
        <f t="shared" si="38"/>
        <v>0.00014573596663148902</v>
      </c>
      <c r="EC91" s="12">
        <f t="shared" si="38"/>
        <v>0.00010553294135383687</v>
      </c>
      <c r="ED91" s="12">
        <f t="shared" si="38"/>
        <v>0.00021609126086738026</v>
      </c>
      <c r="EE91" s="12">
        <f t="shared" si="38"/>
        <v>0.00010553294135383687</v>
      </c>
      <c r="EF91" s="12">
        <f t="shared" si="38"/>
        <v>0.00021106588270767375</v>
      </c>
      <c r="EG91" s="12">
        <f t="shared" si="38"/>
        <v>2.512689079853259E-05</v>
      </c>
    </row>
    <row r="92" spans="2:137" ht="4.5" customHeight="1">
      <c r="B92" s="13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</row>
    <row r="93" spans="1:137" ht="12.75">
      <c r="A93" s="3" t="s">
        <v>53</v>
      </c>
      <c r="B93" s="13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</row>
    <row r="94" spans="2:137" ht="12.75">
      <c r="B94" s="7" t="s">
        <v>44</v>
      </c>
      <c r="C94" s="8">
        <v>45</v>
      </c>
      <c r="D94" s="8">
        <v>7</v>
      </c>
      <c r="E94" s="8">
        <v>1</v>
      </c>
      <c r="F94" s="8">
        <v>0</v>
      </c>
      <c r="G94" s="8">
        <v>12</v>
      </c>
      <c r="H94" s="8">
        <v>14</v>
      </c>
      <c r="I94" s="8">
        <v>15</v>
      </c>
      <c r="J94" s="8">
        <v>2</v>
      </c>
      <c r="K94" s="8">
        <v>1</v>
      </c>
      <c r="L94" s="8">
        <v>1</v>
      </c>
      <c r="M94" s="8">
        <v>3</v>
      </c>
      <c r="N94" s="8">
        <v>26</v>
      </c>
      <c r="O94" s="8">
        <v>28</v>
      </c>
      <c r="P94" s="8">
        <v>15</v>
      </c>
      <c r="Q94" s="8">
        <v>7</v>
      </c>
      <c r="R94" s="8">
        <v>46</v>
      </c>
      <c r="S94" s="8">
        <v>26754</v>
      </c>
      <c r="T94" s="8">
        <v>2622</v>
      </c>
      <c r="U94" s="8">
        <v>3</v>
      </c>
      <c r="V94" s="8">
        <v>2</v>
      </c>
      <c r="W94" s="8">
        <v>3</v>
      </c>
      <c r="X94" s="8">
        <v>2</v>
      </c>
      <c r="Y94" s="8">
        <v>104</v>
      </c>
      <c r="Z94" s="8">
        <v>60</v>
      </c>
      <c r="AA94" s="8">
        <v>0</v>
      </c>
      <c r="AB94" s="8">
        <v>1</v>
      </c>
      <c r="AC94" s="8">
        <v>0</v>
      </c>
      <c r="AD94" s="8">
        <v>6</v>
      </c>
      <c r="AE94" s="8">
        <v>1</v>
      </c>
      <c r="AF94" s="8">
        <v>17</v>
      </c>
      <c r="AG94" s="8">
        <v>134</v>
      </c>
      <c r="AH94" s="8">
        <v>2</v>
      </c>
      <c r="AI94" s="8">
        <v>0</v>
      </c>
      <c r="AJ94" s="8">
        <v>2</v>
      </c>
      <c r="AK94" s="8">
        <v>3</v>
      </c>
      <c r="AL94" s="8">
        <v>25</v>
      </c>
      <c r="AM94" s="8">
        <v>5</v>
      </c>
      <c r="AN94" s="8">
        <v>4</v>
      </c>
      <c r="AO94" s="8">
        <v>17</v>
      </c>
      <c r="AP94" s="8">
        <v>15</v>
      </c>
      <c r="AQ94" s="8">
        <v>20</v>
      </c>
      <c r="AR94" s="8">
        <v>7</v>
      </c>
      <c r="AS94" s="8">
        <v>11</v>
      </c>
      <c r="AT94" s="8">
        <v>14</v>
      </c>
      <c r="AU94" s="8">
        <v>3</v>
      </c>
      <c r="AV94" s="8">
        <v>4</v>
      </c>
      <c r="AW94" s="8">
        <v>6</v>
      </c>
      <c r="AX94" s="8">
        <v>8</v>
      </c>
      <c r="AY94" s="8">
        <v>6</v>
      </c>
      <c r="AZ94" s="8">
        <v>521</v>
      </c>
      <c r="BA94" s="8">
        <v>2</v>
      </c>
      <c r="BB94" s="8">
        <v>4</v>
      </c>
      <c r="BC94" s="8">
        <v>5</v>
      </c>
      <c r="BD94" s="8">
        <v>11</v>
      </c>
      <c r="BE94" s="8">
        <v>5</v>
      </c>
      <c r="BF94" s="8">
        <v>2</v>
      </c>
      <c r="BG94" s="8">
        <v>1</v>
      </c>
      <c r="BH94" s="8">
        <v>1</v>
      </c>
      <c r="BI94" s="8">
        <v>1</v>
      </c>
      <c r="BJ94" s="8">
        <v>6</v>
      </c>
      <c r="BK94" s="8">
        <v>1</v>
      </c>
      <c r="BL94" s="8">
        <v>1</v>
      </c>
      <c r="BM94" s="8">
        <v>428</v>
      </c>
      <c r="BN94" s="8">
        <v>9</v>
      </c>
      <c r="BO94" s="8">
        <v>3</v>
      </c>
      <c r="BP94" s="8">
        <v>3</v>
      </c>
      <c r="BQ94" s="8">
        <v>45</v>
      </c>
      <c r="BR94" s="8">
        <v>19</v>
      </c>
      <c r="BS94" s="8">
        <v>2</v>
      </c>
      <c r="BT94" s="8">
        <v>5</v>
      </c>
      <c r="BU94" s="8">
        <v>17</v>
      </c>
      <c r="BV94" s="8">
        <v>3997</v>
      </c>
      <c r="BW94" s="8">
        <v>14</v>
      </c>
      <c r="BX94" s="8">
        <v>2</v>
      </c>
      <c r="BY94" s="8">
        <v>8</v>
      </c>
      <c r="BZ94" s="8">
        <v>1</v>
      </c>
      <c r="CA94" s="8">
        <v>6</v>
      </c>
      <c r="CB94" s="8">
        <v>5</v>
      </c>
      <c r="CC94" s="8">
        <v>3</v>
      </c>
      <c r="CD94" s="8">
        <v>9</v>
      </c>
      <c r="CE94" s="8">
        <v>3</v>
      </c>
      <c r="CF94" s="8">
        <v>5</v>
      </c>
      <c r="CG94" s="8">
        <v>2</v>
      </c>
      <c r="CH94" s="8">
        <v>7</v>
      </c>
      <c r="CI94" s="8">
        <v>10</v>
      </c>
      <c r="CJ94" s="8">
        <v>68</v>
      </c>
      <c r="CK94" s="8">
        <v>2</v>
      </c>
      <c r="CL94" s="8">
        <v>4</v>
      </c>
      <c r="CM94" s="8">
        <v>1</v>
      </c>
      <c r="CN94" s="8">
        <v>7</v>
      </c>
      <c r="CO94" s="8">
        <v>4</v>
      </c>
      <c r="CP94" s="8">
        <v>1</v>
      </c>
      <c r="CQ94" s="8">
        <v>1</v>
      </c>
      <c r="CR94" s="8">
        <v>6</v>
      </c>
      <c r="CS94" s="8">
        <v>0</v>
      </c>
      <c r="CT94" s="8">
        <v>0</v>
      </c>
      <c r="CU94" s="8">
        <v>0</v>
      </c>
      <c r="CV94" s="8">
        <v>11</v>
      </c>
      <c r="CW94" s="8">
        <v>30</v>
      </c>
      <c r="CX94" s="8">
        <v>10</v>
      </c>
      <c r="CY94" s="8">
        <v>3</v>
      </c>
      <c r="CZ94" s="8">
        <v>22</v>
      </c>
      <c r="DA94" s="8">
        <v>0</v>
      </c>
      <c r="DB94" s="8">
        <v>2</v>
      </c>
      <c r="DC94" s="8">
        <v>4</v>
      </c>
      <c r="DD94" s="8">
        <v>9</v>
      </c>
      <c r="DE94" s="8">
        <v>23</v>
      </c>
      <c r="DF94" s="8">
        <v>10892</v>
      </c>
      <c r="DG94" s="8">
        <v>3</v>
      </c>
      <c r="DH94" s="8">
        <v>45</v>
      </c>
      <c r="DI94" s="8">
        <v>6</v>
      </c>
      <c r="DJ94" s="8">
        <v>1</v>
      </c>
      <c r="DK94" s="8">
        <v>13</v>
      </c>
      <c r="DL94" s="8">
        <v>16</v>
      </c>
      <c r="DM94" s="8">
        <v>5</v>
      </c>
      <c r="DN94" s="8">
        <v>10</v>
      </c>
      <c r="DO94" s="8">
        <v>5</v>
      </c>
      <c r="DP94" s="8">
        <v>0</v>
      </c>
      <c r="DQ94" s="8">
        <v>4</v>
      </c>
      <c r="DR94" s="8">
        <v>1</v>
      </c>
      <c r="DS94" s="8">
        <v>117</v>
      </c>
      <c r="DT94" s="8">
        <v>10</v>
      </c>
      <c r="DU94" s="8">
        <v>32</v>
      </c>
      <c r="DV94" s="8">
        <v>3</v>
      </c>
      <c r="DW94" s="8">
        <v>4</v>
      </c>
      <c r="DX94" s="8">
        <v>27</v>
      </c>
      <c r="DY94" s="8">
        <v>7</v>
      </c>
      <c r="DZ94" s="8">
        <v>21</v>
      </c>
      <c r="EA94" s="8">
        <v>10</v>
      </c>
      <c r="EB94" s="8">
        <v>16</v>
      </c>
      <c r="EC94" s="8">
        <v>30</v>
      </c>
      <c r="ED94" s="8">
        <v>23</v>
      </c>
      <c r="EE94" s="8">
        <v>27</v>
      </c>
      <c r="EF94" s="8">
        <v>50</v>
      </c>
      <c r="EG94" s="8">
        <v>0</v>
      </c>
    </row>
    <row r="95" spans="2:137" ht="12.75">
      <c r="B95" s="7" t="s">
        <v>52</v>
      </c>
      <c r="C95" s="8">
        <v>14</v>
      </c>
      <c r="D95" s="8">
        <v>15</v>
      </c>
      <c r="E95" s="8">
        <v>6</v>
      </c>
      <c r="F95" s="8">
        <v>4</v>
      </c>
      <c r="G95" s="8">
        <v>43</v>
      </c>
      <c r="H95" s="8">
        <v>33</v>
      </c>
      <c r="I95" s="8">
        <v>52</v>
      </c>
      <c r="J95" s="8">
        <v>21</v>
      </c>
      <c r="K95" s="8">
        <v>4</v>
      </c>
      <c r="L95" s="8">
        <v>10</v>
      </c>
      <c r="M95" s="8">
        <v>2</v>
      </c>
      <c r="N95" s="8">
        <v>34</v>
      </c>
      <c r="O95" s="8">
        <v>62</v>
      </c>
      <c r="P95" s="8">
        <v>16</v>
      </c>
      <c r="Q95" s="8">
        <v>8</v>
      </c>
      <c r="R95" s="8">
        <v>78</v>
      </c>
      <c r="S95" s="8">
        <v>62601</v>
      </c>
      <c r="T95" s="8">
        <v>5644</v>
      </c>
      <c r="U95" s="8">
        <v>2</v>
      </c>
      <c r="V95" s="8">
        <v>7</v>
      </c>
      <c r="W95" s="8">
        <v>11</v>
      </c>
      <c r="X95" s="8">
        <v>4</v>
      </c>
      <c r="Y95" s="8">
        <v>192</v>
      </c>
      <c r="Z95" s="8">
        <v>215</v>
      </c>
      <c r="AA95" s="8">
        <v>5</v>
      </c>
      <c r="AB95" s="8">
        <v>30</v>
      </c>
      <c r="AC95" s="8">
        <v>4</v>
      </c>
      <c r="AD95" s="8">
        <v>13</v>
      </c>
      <c r="AE95" s="8">
        <v>7</v>
      </c>
      <c r="AF95" s="8">
        <v>66</v>
      </c>
      <c r="AG95" s="8">
        <v>486</v>
      </c>
      <c r="AH95" s="8">
        <v>8</v>
      </c>
      <c r="AI95" s="8">
        <v>6</v>
      </c>
      <c r="AJ95" s="8">
        <v>34</v>
      </c>
      <c r="AK95" s="8">
        <v>10</v>
      </c>
      <c r="AL95" s="8">
        <v>119</v>
      </c>
      <c r="AM95" s="8">
        <v>4</v>
      </c>
      <c r="AN95" s="8">
        <v>13</v>
      </c>
      <c r="AO95" s="8">
        <v>48</v>
      </c>
      <c r="AP95" s="8">
        <v>27</v>
      </c>
      <c r="AQ95" s="8">
        <v>53</v>
      </c>
      <c r="AR95" s="8">
        <v>14</v>
      </c>
      <c r="AS95" s="8">
        <v>77</v>
      </c>
      <c r="AT95" s="8">
        <v>35</v>
      </c>
      <c r="AU95" s="8">
        <v>20</v>
      </c>
      <c r="AV95" s="8">
        <v>12</v>
      </c>
      <c r="AW95" s="8">
        <v>25</v>
      </c>
      <c r="AX95" s="8">
        <v>60</v>
      </c>
      <c r="AY95" s="8">
        <v>10</v>
      </c>
      <c r="AZ95" s="8">
        <v>1135</v>
      </c>
      <c r="BA95" s="8">
        <v>8</v>
      </c>
      <c r="BB95" s="8">
        <v>10</v>
      </c>
      <c r="BC95" s="8">
        <v>20</v>
      </c>
      <c r="BD95" s="8">
        <v>35</v>
      </c>
      <c r="BE95" s="8">
        <v>2</v>
      </c>
      <c r="BF95" s="8">
        <v>6</v>
      </c>
      <c r="BG95" s="8">
        <v>9</v>
      </c>
      <c r="BH95" s="8">
        <v>13</v>
      </c>
      <c r="BI95" s="8">
        <v>3</v>
      </c>
      <c r="BJ95" s="8">
        <v>54</v>
      </c>
      <c r="BK95" s="8">
        <v>2</v>
      </c>
      <c r="BL95" s="8">
        <v>3</v>
      </c>
      <c r="BM95" s="8">
        <v>282</v>
      </c>
      <c r="BN95" s="8">
        <v>45</v>
      </c>
      <c r="BO95" s="8">
        <v>22</v>
      </c>
      <c r="BP95" s="8">
        <v>14</v>
      </c>
      <c r="BQ95" s="8">
        <v>189</v>
      </c>
      <c r="BR95" s="8">
        <v>61</v>
      </c>
      <c r="BS95" s="8">
        <v>11</v>
      </c>
      <c r="BT95" s="8">
        <v>23</v>
      </c>
      <c r="BU95" s="8">
        <v>45</v>
      </c>
      <c r="BV95" s="8">
        <v>17436</v>
      </c>
      <c r="BW95" s="8">
        <v>14</v>
      </c>
      <c r="BX95" s="8">
        <v>7</v>
      </c>
      <c r="BY95" s="8">
        <v>11</v>
      </c>
      <c r="BZ95" s="8">
        <v>3</v>
      </c>
      <c r="CA95" s="8">
        <v>40</v>
      </c>
      <c r="CB95" s="8">
        <v>9</v>
      </c>
      <c r="CC95" s="8">
        <v>8</v>
      </c>
      <c r="CD95" s="8">
        <v>26</v>
      </c>
      <c r="CE95" s="8">
        <v>22</v>
      </c>
      <c r="CF95" s="8">
        <v>19</v>
      </c>
      <c r="CG95" s="8">
        <v>14</v>
      </c>
      <c r="CH95" s="8">
        <v>17</v>
      </c>
      <c r="CI95" s="8">
        <v>21</v>
      </c>
      <c r="CJ95" s="8">
        <v>2</v>
      </c>
      <c r="CK95" s="8">
        <v>4</v>
      </c>
      <c r="CL95" s="8">
        <v>15</v>
      </c>
      <c r="CM95" s="8">
        <v>0</v>
      </c>
      <c r="CN95" s="8">
        <v>19</v>
      </c>
      <c r="CO95" s="8">
        <v>10</v>
      </c>
      <c r="CP95" s="8">
        <v>10</v>
      </c>
      <c r="CQ95" s="8">
        <v>20</v>
      </c>
      <c r="CR95" s="8">
        <v>31</v>
      </c>
      <c r="CS95" s="8">
        <v>5</v>
      </c>
      <c r="CT95" s="8">
        <v>0</v>
      </c>
      <c r="CU95" s="8">
        <v>7</v>
      </c>
      <c r="CV95" s="8">
        <v>21</v>
      </c>
      <c r="CW95" s="8">
        <v>90</v>
      </c>
      <c r="CX95" s="8">
        <v>26</v>
      </c>
      <c r="CY95" s="8">
        <v>10</v>
      </c>
      <c r="CZ95" s="8">
        <v>46</v>
      </c>
      <c r="DA95" s="8">
        <v>27</v>
      </c>
      <c r="DB95" s="8">
        <v>2</v>
      </c>
      <c r="DC95" s="8">
        <v>3</v>
      </c>
      <c r="DD95" s="8">
        <v>7</v>
      </c>
      <c r="DE95" s="8">
        <v>224</v>
      </c>
      <c r="DF95" s="8">
        <v>49351</v>
      </c>
      <c r="DG95" s="8">
        <v>9</v>
      </c>
      <c r="DH95" s="8">
        <v>119</v>
      </c>
      <c r="DI95" s="8">
        <v>14</v>
      </c>
      <c r="DJ95" s="8">
        <v>12</v>
      </c>
      <c r="DK95" s="8">
        <v>27</v>
      </c>
      <c r="DL95" s="8">
        <v>60</v>
      </c>
      <c r="DM95" s="8">
        <v>4</v>
      </c>
      <c r="DN95" s="8">
        <v>7</v>
      </c>
      <c r="DO95" s="8">
        <v>13</v>
      </c>
      <c r="DP95" s="8">
        <v>16</v>
      </c>
      <c r="DQ95" s="8">
        <v>29</v>
      </c>
      <c r="DR95" s="8">
        <v>3</v>
      </c>
      <c r="DS95" s="8">
        <v>581</v>
      </c>
      <c r="DT95" s="8">
        <v>27</v>
      </c>
      <c r="DU95" s="8">
        <v>1</v>
      </c>
      <c r="DV95" s="8">
        <v>10</v>
      </c>
      <c r="DW95" s="8">
        <v>14</v>
      </c>
      <c r="DX95" s="8">
        <v>19</v>
      </c>
      <c r="DY95" s="8">
        <v>5</v>
      </c>
      <c r="DZ95" s="8">
        <v>16</v>
      </c>
      <c r="EA95" s="8">
        <v>23</v>
      </c>
      <c r="EB95" s="8">
        <v>33</v>
      </c>
      <c r="EC95" s="8">
        <v>28</v>
      </c>
      <c r="ED95" s="8">
        <v>147</v>
      </c>
      <c r="EE95" s="8">
        <v>34</v>
      </c>
      <c r="EF95" s="8">
        <v>41</v>
      </c>
      <c r="EG95" s="8">
        <v>46</v>
      </c>
    </row>
    <row r="96" spans="1:137" ht="12.75">
      <c r="A96" s="9" t="s">
        <v>14</v>
      </c>
      <c r="C96" s="8">
        <v>59</v>
      </c>
      <c r="D96" s="8">
        <v>22</v>
      </c>
      <c r="E96" s="8">
        <v>7</v>
      </c>
      <c r="F96" s="8">
        <v>4</v>
      </c>
      <c r="G96" s="8">
        <v>55</v>
      </c>
      <c r="H96" s="8">
        <v>47</v>
      </c>
      <c r="I96" s="8">
        <v>67</v>
      </c>
      <c r="J96" s="8">
        <v>23</v>
      </c>
      <c r="K96" s="8">
        <v>5</v>
      </c>
      <c r="L96" s="8">
        <v>11</v>
      </c>
      <c r="M96" s="8">
        <v>5</v>
      </c>
      <c r="N96" s="8">
        <v>60</v>
      </c>
      <c r="O96" s="8">
        <v>90</v>
      </c>
      <c r="P96" s="8">
        <v>31</v>
      </c>
      <c r="Q96" s="8">
        <v>15</v>
      </c>
      <c r="R96" s="8">
        <v>124</v>
      </c>
      <c r="S96" s="8">
        <v>89355</v>
      </c>
      <c r="T96" s="8">
        <v>8266</v>
      </c>
      <c r="U96" s="8">
        <v>5</v>
      </c>
      <c r="V96" s="8">
        <v>9</v>
      </c>
      <c r="W96" s="8">
        <v>14</v>
      </c>
      <c r="X96" s="8">
        <v>6</v>
      </c>
      <c r="Y96" s="8">
        <v>296</v>
      </c>
      <c r="Z96" s="8">
        <v>275</v>
      </c>
      <c r="AA96" s="8">
        <v>5</v>
      </c>
      <c r="AB96" s="8">
        <v>31</v>
      </c>
      <c r="AC96" s="8">
        <v>4</v>
      </c>
      <c r="AD96" s="8">
        <v>19</v>
      </c>
      <c r="AE96" s="8">
        <v>8</v>
      </c>
      <c r="AF96" s="8">
        <v>83</v>
      </c>
      <c r="AG96" s="8">
        <v>620</v>
      </c>
      <c r="AH96" s="8">
        <v>10</v>
      </c>
      <c r="AI96" s="8">
        <v>6</v>
      </c>
      <c r="AJ96" s="8">
        <v>36</v>
      </c>
      <c r="AK96" s="8">
        <v>13</v>
      </c>
      <c r="AL96" s="8">
        <v>144</v>
      </c>
      <c r="AM96" s="8">
        <v>9</v>
      </c>
      <c r="AN96" s="8">
        <v>17</v>
      </c>
      <c r="AO96" s="8">
        <v>65</v>
      </c>
      <c r="AP96" s="8">
        <v>42</v>
      </c>
      <c r="AQ96" s="8">
        <v>73</v>
      </c>
      <c r="AR96" s="8">
        <v>21</v>
      </c>
      <c r="AS96" s="8">
        <v>88</v>
      </c>
      <c r="AT96" s="8">
        <v>49</v>
      </c>
      <c r="AU96" s="8">
        <v>23</v>
      </c>
      <c r="AV96" s="8">
        <v>16</v>
      </c>
      <c r="AW96" s="8">
        <v>31</v>
      </c>
      <c r="AX96" s="8">
        <v>68</v>
      </c>
      <c r="AY96" s="8">
        <v>16</v>
      </c>
      <c r="AZ96" s="8">
        <v>1656</v>
      </c>
      <c r="BA96" s="8">
        <v>10</v>
      </c>
      <c r="BB96" s="8">
        <v>14</v>
      </c>
      <c r="BC96" s="8">
        <v>25</v>
      </c>
      <c r="BD96" s="8">
        <v>46</v>
      </c>
      <c r="BE96" s="8">
        <v>7</v>
      </c>
      <c r="BF96" s="8">
        <v>8</v>
      </c>
      <c r="BG96" s="8">
        <v>10</v>
      </c>
      <c r="BH96" s="8">
        <v>14</v>
      </c>
      <c r="BI96" s="8">
        <v>4</v>
      </c>
      <c r="BJ96" s="8">
        <v>60</v>
      </c>
      <c r="BK96" s="8">
        <v>3</v>
      </c>
      <c r="BL96" s="8">
        <v>4</v>
      </c>
      <c r="BM96" s="8">
        <v>710</v>
      </c>
      <c r="BN96" s="8">
        <v>54</v>
      </c>
      <c r="BO96" s="8">
        <v>25</v>
      </c>
      <c r="BP96" s="8">
        <v>17</v>
      </c>
      <c r="BQ96" s="8">
        <v>234</v>
      </c>
      <c r="BR96" s="8">
        <v>80</v>
      </c>
      <c r="BS96" s="8">
        <v>13</v>
      </c>
      <c r="BT96" s="8">
        <v>28</v>
      </c>
      <c r="BU96" s="8">
        <v>62</v>
      </c>
      <c r="BV96" s="8">
        <v>21433</v>
      </c>
      <c r="BW96" s="8">
        <v>28</v>
      </c>
      <c r="BX96" s="8">
        <v>9</v>
      </c>
      <c r="BY96" s="8">
        <v>19</v>
      </c>
      <c r="BZ96" s="8">
        <v>4</v>
      </c>
      <c r="CA96" s="8">
        <v>46</v>
      </c>
      <c r="CB96" s="8">
        <v>14</v>
      </c>
      <c r="CC96" s="8">
        <v>11</v>
      </c>
      <c r="CD96" s="8">
        <v>35</v>
      </c>
      <c r="CE96" s="8">
        <v>25</v>
      </c>
      <c r="CF96" s="8">
        <v>24</v>
      </c>
      <c r="CG96" s="8">
        <v>16</v>
      </c>
      <c r="CH96" s="8">
        <v>24</v>
      </c>
      <c r="CI96" s="8">
        <v>31</v>
      </c>
      <c r="CJ96" s="8">
        <v>70</v>
      </c>
      <c r="CK96" s="8">
        <v>6</v>
      </c>
      <c r="CL96" s="8">
        <v>19</v>
      </c>
      <c r="CM96" s="8">
        <v>1</v>
      </c>
      <c r="CN96" s="8">
        <v>26</v>
      </c>
      <c r="CO96" s="8">
        <v>14</v>
      </c>
      <c r="CP96" s="8">
        <v>11</v>
      </c>
      <c r="CQ96" s="8">
        <v>21</v>
      </c>
      <c r="CR96" s="8">
        <v>37</v>
      </c>
      <c r="CS96" s="8">
        <v>5</v>
      </c>
      <c r="CT96" s="8">
        <v>0</v>
      </c>
      <c r="CU96" s="8">
        <v>7</v>
      </c>
      <c r="CV96" s="8">
        <v>32</v>
      </c>
      <c r="CW96" s="8">
        <v>120</v>
      </c>
      <c r="CX96" s="8">
        <v>36</v>
      </c>
      <c r="CY96" s="8">
        <v>13</v>
      </c>
      <c r="CZ96" s="8">
        <v>68</v>
      </c>
      <c r="DA96" s="8">
        <v>27</v>
      </c>
      <c r="DB96" s="8">
        <v>4</v>
      </c>
      <c r="DC96" s="8">
        <v>7</v>
      </c>
      <c r="DD96" s="8">
        <v>16</v>
      </c>
      <c r="DE96" s="8">
        <v>247</v>
      </c>
      <c r="DF96" s="8">
        <v>60243</v>
      </c>
      <c r="DG96" s="8">
        <v>12</v>
      </c>
      <c r="DH96" s="8">
        <v>164</v>
      </c>
      <c r="DI96" s="8">
        <v>20</v>
      </c>
      <c r="DJ96" s="8">
        <v>13</v>
      </c>
      <c r="DK96" s="8">
        <v>40</v>
      </c>
      <c r="DL96" s="8">
        <v>76</v>
      </c>
      <c r="DM96" s="8">
        <v>9</v>
      </c>
      <c r="DN96" s="8">
        <v>17</v>
      </c>
      <c r="DO96" s="8">
        <v>18</v>
      </c>
      <c r="DP96" s="8">
        <v>16</v>
      </c>
      <c r="DQ96" s="8">
        <v>33</v>
      </c>
      <c r="DR96" s="8">
        <v>4</v>
      </c>
      <c r="DS96" s="8">
        <v>698</v>
      </c>
      <c r="DT96" s="8">
        <v>37</v>
      </c>
      <c r="DU96" s="8">
        <v>33</v>
      </c>
      <c r="DV96" s="8">
        <v>13</v>
      </c>
      <c r="DW96" s="8">
        <v>18</v>
      </c>
      <c r="DX96" s="8">
        <v>46</v>
      </c>
      <c r="DY96" s="8">
        <v>12</v>
      </c>
      <c r="DZ96" s="8">
        <v>37</v>
      </c>
      <c r="EA96" s="8">
        <v>33</v>
      </c>
      <c r="EB96" s="8">
        <v>49</v>
      </c>
      <c r="EC96" s="8">
        <v>58</v>
      </c>
      <c r="ED96" s="8">
        <v>170</v>
      </c>
      <c r="EE96" s="8">
        <v>61</v>
      </c>
      <c r="EF96" s="8">
        <v>91</v>
      </c>
      <c r="EG96" s="8">
        <v>46</v>
      </c>
    </row>
    <row r="97" spans="2:137" s="10" customFormat="1" ht="12.75">
      <c r="B97" s="11" t="s">
        <v>118</v>
      </c>
      <c r="C97" s="12">
        <f aca="true" t="shared" si="39" ref="C97:AH97">C96/188006</f>
        <v>0.0003138197717094135</v>
      </c>
      <c r="D97" s="12">
        <f t="shared" si="39"/>
        <v>0.00011701754199334064</v>
      </c>
      <c r="E97" s="12">
        <f t="shared" si="39"/>
        <v>3.7232854270608387E-05</v>
      </c>
      <c r="F97" s="12">
        <f t="shared" si="39"/>
        <v>2.1275916726061936E-05</v>
      </c>
      <c r="G97" s="12">
        <f t="shared" si="39"/>
        <v>0.0002925438549833516</v>
      </c>
      <c r="H97" s="12">
        <f t="shared" si="39"/>
        <v>0.00024999202153122774</v>
      </c>
      <c r="I97" s="12">
        <f t="shared" si="39"/>
        <v>0.0003563716051615374</v>
      </c>
      <c r="J97" s="12">
        <f t="shared" si="39"/>
        <v>0.0001223365211748561</v>
      </c>
      <c r="K97" s="12">
        <f t="shared" si="39"/>
        <v>2.6594895907577417E-05</v>
      </c>
      <c r="L97" s="12">
        <f t="shared" si="39"/>
        <v>5.850877099667032E-05</v>
      </c>
      <c r="M97" s="12">
        <f t="shared" si="39"/>
        <v>2.6594895907577417E-05</v>
      </c>
      <c r="N97" s="12">
        <f t="shared" si="39"/>
        <v>0.00031913875089092903</v>
      </c>
      <c r="O97" s="12">
        <f t="shared" si="39"/>
        <v>0.0004787081263363935</v>
      </c>
      <c r="P97" s="12">
        <f t="shared" si="39"/>
        <v>0.00016488835462698</v>
      </c>
      <c r="Q97" s="12">
        <f t="shared" si="39"/>
        <v>7.978468772273226E-05</v>
      </c>
      <c r="R97" s="12">
        <f t="shared" si="39"/>
        <v>0.00065955341850792</v>
      </c>
      <c r="S97" s="12">
        <f t="shared" si="39"/>
        <v>0.475277384764316</v>
      </c>
      <c r="T97" s="12">
        <f t="shared" si="39"/>
        <v>0.04396668191440699</v>
      </c>
      <c r="U97" s="12">
        <f t="shared" si="39"/>
        <v>2.6594895907577417E-05</v>
      </c>
      <c r="V97" s="12">
        <f t="shared" si="39"/>
        <v>4.787081263363935E-05</v>
      </c>
      <c r="W97" s="12">
        <f t="shared" si="39"/>
        <v>7.446570854121677E-05</v>
      </c>
      <c r="X97" s="12">
        <f t="shared" si="39"/>
        <v>3.19138750890929E-05</v>
      </c>
      <c r="Y97" s="12">
        <f t="shared" si="39"/>
        <v>0.0015744178377285832</v>
      </c>
      <c r="Z97" s="12">
        <f t="shared" si="39"/>
        <v>0.0014627192749167579</v>
      </c>
      <c r="AA97" s="12">
        <f t="shared" si="39"/>
        <v>2.6594895907577417E-05</v>
      </c>
      <c r="AB97" s="12">
        <f t="shared" si="39"/>
        <v>0.00016488835462698</v>
      </c>
      <c r="AC97" s="12">
        <f t="shared" si="39"/>
        <v>2.1275916726061936E-05</v>
      </c>
      <c r="AD97" s="12">
        <f t="shared" si="39"/>
        <v>0.00010106060444879418</v>
      </c>
      <c r="AE97" s="12">
        <f t="shared" si="39"/>
        <v>4.255183345212387E-05</v>
      </c>
      <c r="AF97" s="12">
        <f t="shared" si="39"/>
        <v>0.00044147527206578514</v>
      </c>
      <c r="AG97" s="12">
        <f t="shared" si="39"/>
        <v>0.0032977670925395997</v>
      </c>
      <c r="AH97" s="12">
        <f t="shared" si="39"/>
        <v>5.3189791815154834E-05</v>
      </c>
      <c r="AI97" s="12">
        <f aca="true" t="shared" si="40" ref="AI97:CT97">AI96/188006</f>
        <v>3.19138750890929E-05</v>
      </c>
      <c r="AJ97" s="12">
        <f t="shared" si="40"/>
        <v>0.0001914832505345574</v>
      </c>
      <c r="AK97" s="12">
        <f t="shared" si="40"/>
        <v>6.914672935970129E-05</v>
      </c>
      <c r="AL97" s="12">
        <f t="shared" si="40"/>
        <v>0.0007659330021382296</v>
      </c>
      <c r="AM97" s="12">
        <f t="shared" si="40"/>
        <v>4.787081263363935E-05</v>
      </c>
      <c r="AN97" s="12">
        <f t="shared" si="40"/>
        <v>9.042264608576321E-05</v>
      </c>
      <c r="AO97" s="12">
        <f t="shared" si="40"/>
        <v>0.00034573364679850644</v>
      </c>
      <c r="AP97" s="12">
        <f t="shared" si="40"/>
        <v>0.0002233971256236503</v>
      </c>
      <c r="AQ97" s="12">
        <f t="shared" si="40"/>
        <v>0.0003882854802506303</v>
      </c>
      <c r="AR97" s="12">
        <f t="shared" si="40"/>
        <v>0.00011169856281182515</v>
      </c>
      <c r="AS97" s="12">
        <f t="shared" si="40"/>
        <v>0.00046807016797336255</v>
      </c>
      <c r="AT97" s="12">
        <f t="shared" si="40"/>
        <v>0.0002606299798942587</v>
      </c>
      <c r="AU97" s="12">
        <f t="shared" si="40"/>
        <v>0.0001223365211748561</v>
      </c>
      <c r="AV97" s="12">
        <f t="shared" si="40"/>
        <v>8.510366690424774E-05</v>
      </c>
      <c r="AW97" s="12">
        <f t="shared" si="40"/>
        <v>0.00016488835462698</v>
      </c>
      <c r="AX97" s="12">
        <f t="shared" si="40"/>
        <v>0.00036169058434305286</v>
      </c>
      <c r="AY97" s="12">
        <f t="shared" si="40"/>
        <v>8.510366690424774E-05</v>
      </c>
      <c r="AZ97" s="12">
        <f t="shared" si="40"/>
        <v>0.008808229524589642</v>
      </c>
      <c r="BA97" s="12">
        <f t="shared" si="40"/>
        <v>5.3189791815154834E-05</v>
      </c>
      <c r="BB97" s="12">
        <f t="shared" si="40"/>
        <v>7.446570854121677E-05</v>
      </c>
      <c r="BC97" s="12">
        <f t="shared" si="40"/>
        <v>0.00013297447953788708</v>
      </c>
      <c r="BD97" s="12">
        <f t="shared" si="40"/>
        <v>0.0002446730423497122</v>
      </c>
      <c r="BE97" s="12">
        <f t="shared" si="40"/>
        <v>3.7232854270608387E-05</v>
      </c>
      <c r="BF97" s="12">
        <f t="shared" si="40"/>
        <v>4.255183345212387E-05</v>
      </c>
      <c r="BG97" s="12">
        <f t="shared" si="40"/>
        <v>5.3189791815154834E-05</v>
      </c>
      <c r="BH97" s="12">
        <f t="shared" si="40"/>
        <v>7.446570854121677E-05</v>
      </c>
      <c r="BI97" s="12">
        <f t="shared" si="40"/>
        <v>2.1275916726061936E-05</v>
      </c>
      <c r="BJ97" s="12">
        <f t="shared" si="40"/>
        <v>0.00031913875089092903</v>
      </c>
      <c r="BK97" s="12">
        <f t="shared" si="40"/>
        <v>1.595693754454645E-05</v>
      </c>
      <c r="BL97" s="12">
        <f t="shared" si="40"/>
        <v>2.1275916726061936E-05</v>
      </c>
      <c r="BM97" s="12">
        <f t="shared" si="40"/>
        <v>0.0037764752188759933</v>
      </c>
      <c r="BN97" s="12">
        <f t="shared" si="40"/>
        <v>0.0002872248758018361</v>
      </c>
      <c r="BO97" s="12">
        <f t="shared" si="40"/>
        <v>0.00013297447953788708</v>
      </c>
      <c r="BP97" s="12">
        <f t="shared" si="40"/>
        <v>9.042264608576321E-05</v>
      </c>
      <c r="BQ97" s="12">
        <f t="shared" si="40"/>
        <v>0.0012446411284746232</v>
      </c>
      <c r="BR97" s="12">
        <f t="shared" si="40"/>
        <v>0.00042551833452123867</v>
      </c>
      <c r="BS97" s="12">
        <f t="shared" si="40"/>
        <v>6.914672935970129E-05</v>
      </c>
      <c r="BT97" s="12">
        <f t="shared" si="40"/>
        <v>0.00014893141708243355</v>
      </c>
      <c r="BU97" s="12">
        <f t="shared" si="40"/>
        <v>0.00032977670925396</v>
      </c>
      <c r="BV97" s="12">
        <f t="shared" si="40"/>
        <v>0.11400168079742136</v>
      </c>
      <c r="BW97" s="12">
        <f t="shared" si="40"/>
        <v>0.00014893141708243355</v>
      </c>
      <c r="BX97" s="12">
        <f t="shared" si="40"/>
        <v>4.787081263363935E-05</v>
      </c>
      <c r="BY97" s="12">
        <f t="shared" si="40"/>
        <v>0.00010106060444879418</v>
      </c>
      <c r="BZ97" s="12">
        <f t="shared" si="40"/>
        <v>2.1275916726061936E-05</v>
      </c>
      <c r="CA97" s="12">
        <f t="shared" si="40"/>
        <v>0.0002446730423497122</v>
      </c>
      <c r="CB97" s="12">
        <f t="shared" si="40"/>
        <v>7.446570854121677E-05</v>
      </c>
      <c r="CC97" s="12">
        <f t="shared" si="40"/>
        <v>5.850877099667032E-05</v>
      </c>
      <c r="CD97" s="12">
        <f t="shared" si="40"/>
        <v>0.00018616427135304193</v>
      </c>
      <c r="CE97" s="12">
        <f t="shared" si="40"/>
        <v>0.00013297447953788708</v>
      </c>
      <c r="CF97" s="12">
        <f t="shared" si="40"/>
        <v>0.0001276555003563716</v>
      </c>
      <c r="CG97" s="12">
        <f t="shared" si="40"/>
        <v>8.510366690424774E-05</v>
      </c>
      <c r="CH97" s="12">
        <f t="shared" si="40"/>
        <v>0.0001276555003563716</v>
      </c>
      <c r="CI97" s="12">
        <f t="shared" si="40"/>
        <v>0.00016488835462698</v>
      </c>
      <c r="CJ97" s="12">
        <f t="shared" si="40"/>
        <v>0.00037232854270608385</v>
      </c>
      <c r="CK97" s="12">
        <f t="shared" si="40"/>
        <v>3.19138750890929E-05</v>
      </c>
      <c r="CL97" s="12">
        <f t="shared" si="40"/>
        <v>0.00010106060444879418</v>
      </c>
      <c r="CM97" s="12">
        <f t="shared" si="40"/>
        <v>5.318979181515484E-06</v>
      </c>
      <c r="CN97" s="12">
        <f t="shared" si="40"/>
        <v>0.00013829345871940258</v>
      </c>
      <c r="CO97" s="12">
        <f t="shared" si="40"/>
        <v>7.446570854121677E-05</v>
      </c>
      <c r="CP97" s="12">
        <f t="shared" si="40"/>
        <v>5.850877099667032E-05</v>
      </c>
      <c r="CQ97" s="12">
        <f t="shared" si="40"/>
        <v>0.00011169856281182515</v>
      </c>
      <c r="CR97" s="12">
        <f t="shared" si="40"/>
        <v>0.0001968022297160729</v>
      </c>
      <c r="CS97" s="12">
        <f t="shared" si="40"/>
        <v>2.6594895907577417E-05</v>
      </c>
      <c r="CT97" s="12">
        <f t="shared" si="40"/>
        <v>0</v>
      </c>
      <c r="CU97" s="12">
        <f aca="true" t="shared" si="41" ref="CU97:EG97">CU96/188006</f>
        <v>3.7232854270608387E-05</v>
      </c>
      <c r="CV97" s="12">
        <f t="shared" si="41"/>
        <v>0.00017020733380849549</v>
      </c>
      <c r="CW97" s="12">
        <f t="shared" si="41"/>
        <v>0.0006382775017818581</v>
      </c>
      <c r="CX97" s="12">
        <f t="shared" si="41"/>
        <v>0.0001914832505345574</v>
      </c>
      <c r="CY97" s="12">
        <f t="shared" si="41"/>
        <v>6.914672935970129E-05</v>
      </c>
      <c r="CZ97" s="12">
        <f t="shared" si="41"/>
        <v>0.00036169058434305286</v>
      </c>
      <c r="DA97" s="12">
        <f t="shared" si="41"/>
        <v>0.00014361243790091805</v>
      </c>
      <c r="DB97" s="12">
        <f t="shared" si="41"/>
        <v>2.1275916726061936E-05</v>
      </c>
      <c r="DC97" s="12">
        <f t="shared" si="41"/>
        <v>3.7232854270608387E-05</v>
      </c>
      <c r="DD97" s="12">
        <f t="shared" si="41"/>
        <v>8.510366690424774E-05</v>
      </c>
      <c r="DE97" s="12">
        <f t="shared" si="41"/>
        <v>0.0013137878578343245</v>
      </c>
      <c r="DF97" s="12">
        <f t="shared" si="41"/>
        <v>0.32043126283203727</v>
      </c>
      <c r="DG97" s="12">
        <f t="shared" si="41"/>
        <v>6.38277501781858E-05</v>
      </c>
      <c r="DH97" s="12">
        <f t="shared" si="41"/>
        <v>0.0008723125857685393</v>
      </c>
      <c r="DI97" s="12">
        <f t="shared" si="41"/>
        <v>0.00010637958363030967</v>
      </c>
      <c r="DJ97" s="12">
        <f t="shared" si="41"/>
        <v>6.914672935970129E-05</v>
      </c>
      <c r="DK97" s="12">
        <f t="shared" si="41"/>
        <v>0.00021275916726061934</v>
      </c>
      <c r="DL97" s="12">
        <f t="shared" si="41"/>
        <v>0.00040424241779517673</v>
      </c>
      <c r="DM97" s="12">
        <f t="shared" si="41"/>
        <v>4.787081263363935E-05</v>
      </c>
      <c r="DN97" s="12">
        <f t="shared" si="41"/>
        <v>9.042264608576321E-05</v>
      </c>
      <c r="DO97" s="12">
        <f t="shared" si="41"/>
        <v>9.57416252672787E-05</v>
      </c>
      <c r="DP97" s="12">
        <f t="shared" si="41"/>
        <v>8.510366690424774E-05</v>
      </c>
      <c r="DQ97" s="12">
        <f t="shared" si="41"/>
        <v>0.00017552631299001096</v>
      </c>
      <c r="DR97" s="12">
        <f t="shared" si="41"/>
        <v>2.1275916726061936E-05</v>
      </c>
      <c r="DS97" s="12">
        <f t="shared" si="41"/>
        <v>0.0037126474686978075</v>
      </c>
      <c r="DT97" s="12">
        <f t="shared" si="41"/>
        <v>0.0001968022297160729</v>
      </c>
      <c r="DU97" s="12">
        <f t="shared" si="41"/>
        <v>0.00017552631299001096</v>
      </c>
      <c r="DV97" s="12">
        <f t="shared" si="41"/>
        <v>6.914672935970129E-05</v>
      </c>
      <c r="DW97" s="12">
        <f t="shared" si="41"/>
        <v>9.57416252672787E-05</v>
      </c>
      <c r="DX97" s="12">
        <f t="shared" si="41"/>
        <v>0.0002446730423497122</v>
      </c>
      <c r="DY97" s="12">
        <f t="shared" si="41"/>
        <v>6.38277501781858E-05</v>
      </c>
      <c r="DZ97" s="12">
        <f t="shared" si="41"/>
        <v>0.0001968022297160729</v>
      </c>
      <c r="EA97" s="12">
        <f t="shared" si="41"/>
        <v>0.00017552631299001096</v>
      </c>
      <c r="EB97" s="12">
        <f t="shared" si="41"/>
        <v>0.0002606299798942587</v>
      </c>
      <c r="EC97" s="12">
        <f t="shared" si="41"/>
        <v>0.00030850079252789803</v>
      </c>
      <c r="ED97" s="12">
        <f t="shared" si="41"/>
        <v>0.0009042264608576322</v>
      </c>
      <c r="EE97" s="12">
        <f t="shared" si="41"/>
        <v>0.0003244577300724445</v>
      </c>
      <c r="EF97" s="12">
        <f t="shared" si="41"/>
        <v>0.000484027105517909</v>
      </c>
      <c r="EG97" s="12">
        <f t="shared" si="41"/>
        <v>0.0002446730423497122</v>
      </c>
    </row>
    <row r="98" spans="2:137" ht="17.25" customHeight="1">
      <c r="B98" s="13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</row>
    <row r="99" spans="1:137" ht="12.75">
      <c r="A99" s="3" t="s">
        <v>54</v>
      </c>
      <c r="B99" s="13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</row>
    <row r="100" spans="2:137" ht="12.75">
      <c r="B100" s="7" t="s">
        <v>46</v>
      </c>
      <c r="C100" s="8">
        <v>18</v>
      </c>
      <c r="D100" s="8">
        <v>20</v>
      </c>
      <c r="E100" s="8">
        <v>19</v>
      </c>
      <c r="F100" s="8">
        <v>13</v>
      </c>
      <c r="G100" s="8">
        <v>37</v>
      </c>
      <c r="H100" s="8">
        <v>74</v>
      </c>
      <c r="I100" s="8">
        <v>62</v>
      </c>
      <c r="J100" s="8">
        <v>101</v>
      </c>
      <c r="K100" s="8">
        <v>30</v>
      </c>
      <c r="L100" s="8">
        <v>9</v>
      </c>
      <c r="M100" s="8">
        <v>12</v>
      </c>
      <c r="N100" s="8">
        <v>36</v>
      </c>
      <c r="O100" s="8">
        <v>147</v>
      </c>
      <c r="P100" s="8">
        <v>34</v>
      </c>
      <c r="Q100" s="8">
        <v>10</v>
      </c>
      <c r="R100" s="8">
        <v>93</v>
      </c>
      <c r="S100" s="8">
        <v>67099</v>
      </c>
      <c r="T100" s="8">
        <v>5118</v>
      </c>
      <c r="U100" s="8">
        <v>8</v>
      </c>
      <c r="V100" s="8">
        <v>13</v>
      </c>
      <c r="W100" s="8">
        <v>12</v>
      </c>
      <c r="X100" s="8">
        <v>5</v>
      </c>
      <c r="Y100" s="8">
        <v>266</v>
      </c>
      <c r="Z100" s="8">
        <v>242</v>
      </c>
      <c r="AA100" s="8">
        <v>10</v>
      </c>
      <c r="AB100" s="8">
        <v>9</v>
      </c>
      <c r="AC100" s="8">
        <v>5</v>
      </c>
      <c r="AD100" s="8">
        <v>39</v>
      </c>
      <c r="AE100" s="8">
        <v>5</v>
      </c>
      <c r="AF100" s="8">
        <v>82</v>
      </c>
      <c r="AG100" s="8">
        <v>285</v>
      </c>
      <c r="AH100" s="8">
        <v>8</v>
      </c>
      <c r="AI100" s="8">
        <v>5</v>
      </c>
      <c r="AJ100" s="8">
        <v>24</v>
      </c>
      <c r="AK100" s="8">
        <v>6</v>
      </c>
      <c r="AL100" s="8">
        <v>105</v>
      </c>
      <c r="AM100" s="8">
        <v>13</v>
      </c>
      <c r="AN100" s="8">
        <v>10</v>
      </c>
      <c r="AO100" s="8">
        <v>62</v>
      </c>
      <c r="AP100" s="8">
        <v>24</v>
      </c>
      <c r="AQ100" s="8">
        <v>80</v>
      </c>
      <c r="AR100" s="8">
        <v>18</v>
      </c>
      <c r="AS100" s="8">
        <v>76</v>
      </c>
      <c r="AT100" s="8">
        <v>45</v>
      </c>
      <c r="AU100" s="8">
        <v>28</v>
      </c>
      <c r="AV100" s="8">
        <v>20</v>
      </c>
      <c r="AW100" s="8">
        <v>46</v>
      </c>
      <c r="AX100" s="8">
        <v>38</v>
      </c>
      <c r="AY100" s="8">
        <v>27</v>
      </c>
      <c r="AZ100" s="8">
        <v>860</v>
      </c>
      <c r="BA100" s="8">
        <v>6</v>
      </c>
      <c r="BB100" s="8">
        <v>66</v>
      </c>
      <c r="BC100" s="8">
        <v>21</v>
      </c>
      <c r="BD100" s="8">
        <v>70</v>
      </c>
      <c r="BE100" s="8">
        <v>7</v>
      </c>
      <c r="BF100" s="8">
        <v>7</v>
      </c>
      <c r="BG100" s="8">
        <v>4</v>
      </c>
      <c r="BH100" s="8">
        <v>11</v>
      </c>
      <c r="BI100" s="8">
        <v>77</v>
      </c>
      <c r="BJ100" s="8">
        <v>28</v>
      </c>
      <c r="BK100" s="8">
        <v>7</v>
      </c>
      <c r="BL100" s="8">
        <v>7</v>
      </c>
      <c r="BM100" s="8">
        <v>315</v>
      </c>
      <c r="BN100" s="8">
        <v>167</v>
      </c>
      <c r="BO100" s="8">
        <v>56</v>
      </c>
      <c r="BP100" s="8">
        <v>84</v>
      </c>
      <c r="BQ100" s="8">
        <v>361</v>
      </c>
      <c r="BR100" s="8">
        <v>216</v>
      </c>
      <c r="BS100" s="8">
        <v>50</v>
      </c>
      <c r="BT100" s="8">
        <v>44</v>
      </c>
      <c r="BU100" s="8">
        <v>68</v>
      </c>
      <c r="BV100" s="8">
        <v>18117</v>
      </c>
      <c r="BW100" s="8">
        <v>42</v>
      </c>
      <c r="BX100" s="8">
        <v>30</v>
      </c>
      <c r="BY100" s="8">
        <v>56</v>
      </c>
      <c r="BZ100" s="8">
        <v>27</v>
      </c>
      <c r="CA100" s="8">
        <v>92</v>
      </c>
      <c r="CB100" s="8">
        <v>70</v>
      </c>
      <c r="CC100" s="8">
        <v>33</v>
      </c>
      <c r="CD100" s="8">
        <v>193</v>
      </c>
      <c r="CE100" s="8">
        <v>61</v>
      </c>
      <c r="CF100" s="8">
        <v>17</v>
      </c>
      <c r="CG100" s="8">
        <v>20</v>
      </c>
      <c r="CH100" s="8">
        <v>26</v>
      </c>
      <c r="CI100" s="8">
        <v>99</v>
      </c>
      <c r="CJ100" s="8">
        <v>1</v>
      </c>
      <c r="CK100" s="8">
        <v>3</v>
      </c>
      <c r="CL100" s="8">
        <v>19</v>
      </c>
      <c r="CM100" s="8">
        <v>6</v>
      </c>
      <c r="CN100" s="8">
        <v>19</v>
      </c>
      <c r="CO100" s="8">
        <v>101</v>
      </c>
      <c r="CP100" s="8">
        <v>4</v>
      </c>
      <c r="CQ100" s="8">
        <v>27</v>
      </c>
      <c r="CR100" s="8">
        <v>17</v>
      </c>
      <c r="CS100" s="8">
        <v>5</v>
      </c>
      <c r="CT100" s="8">
        <v>10</v>
      </c>
      <c r="CU100" s="8">
        <v>7</v>
      </c>
      <c r="CV100" s="8">
        <v>18</v>
      </c>
      <c r="CW100" s="8">
        <v>109</v>
      </c>
      <c r="CX100" s="8">
        <v>44</v>
      </c>
      <c r="CY100" s="8">
        <v>11</v>
      </c>
      <c r="CZ100" s="8">
        <v>66</v>
      </c>
      <c r="DA100" s="8">
        <v>18</v>
      </c>
      <c r="DB100" s="8">
        <v>19</v>
      </c>
      <c r="DC100" s="8">
        <v>16</v>
      </c>
      <c r="DD100" s="8">
        <v>18</v>
      </c>
      <c r="DE100" s="8">
        <v>61</v>
      </c>
      <c r="DF100" s="8">
        <v>45151</v>
      </c>
      <c r="DG100" s="8">
        <v>16</v>
      </c>
      <c r="DH100" s="8">
        <v>125</v>
      </c>
      <c r="DI100" s="8">
        <v>40</v>
      </c>
      <c r="DJ100" s="8">
        <v>19</v>
      </c>
      <c r="DK100" s="8">
        <v>31</v>
      </c>
      <c r="DL100" s="8">
        <v>31</v>
      </c>
      <c r="DM100" s="8">
        <v>4</v>
      </c>
      <c r="DN100" s="8">
        <v>20</v>
      </c>
      <c r="DO100" s="8">
        <v>16</v>
      </c>
      <c r="DP100" s="8">
        <v>11</v>
      </c>
      <c r="DQ100" s="8">
        <v>13</v>
      </c>
      <c r="DR100" s="8">
        <v>2</v>
      </c>
      <c r="DS100" s="8">
        <v>419</v>
      </c>
      <c r="DT100" s="8">
        <v>48</v>
      </c>
      <c r="DU100" s="8">
        <v>38</v>
      </c>
      <c r="DV100" s="8">
        <v>28</v>
      </c>
      <c r="DW100" s="8">
        <v>42</v>
      </c>
      <c r="DX100" s="8">
        <v>191</v>
      </c>
      <c r="DY100" s="8">
        <v>23</v>
      </c>
      <c r="DZ100" s="8">
        <v>16</v>
      </c>
      <c r="EA100" s="8">
        <v>20</v>
      </c>
      <c r="EB100" s="8">
        <v>37</v>
      </c>
      <c r="EC100" s="8">
        <v>123</v>
      </c>
      <c r="ED100" s="8">
        <v>230</v>
      </c>
      <c r="EE100" s="8">
        <v>60</v>
      </c>
      <c r="EF100" s="8">
        <v>99</v>
      </c>
      <c r="EG100" s="8">
        <v>6</v>
      </c>
    </row>
    <row r="101" spans="1:137" ht="12.75">
      <c r="A101" s="9" t="s">
        <v>14</v>
      </c>
      <c r="C101" s="8">
        <v>18</v>
      </c>
      <c r="D101" s="8">
        <v>20</v>
      </c>
      <c r="E101" s="8">
        <v>19</v>
      </c>
      <c r="F101" s="8">
        <v>13</v>
      </c>
      <c r="G101" s="8">
        <v>37</v>
      </c>
      <c r="H101" s="8">
        <v>74</v>
      </c>
      <c r="I101" s="8">
        <v>62</v>
      </c>
      <c r="J101" s="8">
        <v>101</v>
      </c>
      <c r="K101" s="8">
        <v>30</v>
      </c>
      <c r="L101" s="8">
        <v>9</v>
      </c>
      <c r="M101" s="8">
        <v>12</v>
      </c>
      <c r="N101" s="8">
        <v>36</v>
      </c>
      <c r="O101" s="8">
        <v>147</v>
      </c>
      <c r="P101" s="8">
        <v>34</v>
      </c>
      <c r="Q101" s="8">
        <v>10</v>
      </c>
      <c r="R101" s="8">
        <v>93</v>
      </c>
      <c r="S101" s="8">
        <v>67099</v>
      </c>
      <c r="T101" s="8">
        <v>5118</v>
      </c>
      <c r="U101" s="8">
        <v>8</v>
      </c>
      <c r="V101" s="8">
        <v>13</v>
      </c>
      <c r="W101" s="8">
        <v>12</v>
      </c>
      <c r="X101" s="8">
        <v>5</v>
      </c>
      <c r="Y101" s="8">
        <v>266</v>
      </c>
      <c r="Z101" s="8">
        <v>242</v>
      </c>
      <c r="AA101" s="8">
        <v>10</v>
      </c>
      <c r="AB101" s="8">
        <v>9</v>
      </c>
      <c r="AC101" s="8">
        <v>5</v>
      </c>
      <c r="AD101" s="8">
        <v>39</v>
      </c>
      <c r="AE101" s="8">
        <v>5</v>
      </c>
      <c r="AF101" s="8">
        <v>82</v>
      </c>
      <c r="AG101" s="8">
        <v>285</v>
      </c>
      <c r="AH101" s="8">
        <v>8</v>
      </c>
      <c r="AI101" s="8">
        <v>5</v>
      </c>
      <c r="AJ101" s="8">
        <v>24</v>
      </c>
      <c r="AK101" s="8">
        <v>6</v>
      </c>
      <c r="AL101" s="8">
        <v>105</v>
      </c>
      <c r="AM101" s="8">
        <v>13</v>
      </c>
      <c r="AN101" s="8">
        <v>10</v>
      </c>
      <c r="AO101" s="8">
        <v>62</v>
      </c>
      <c r="AP101" s="8">
        <v>24</v>
      </c>
      <c r="AQ101" s="8">
        <v>80</v>
      </c>
      <c r="AR101" s="8">
        <v>18</v>
      </c>
      <c r="AS101" s="8">
        <v>76</v>
      </c>
      <c r="AT101" s="8">
        <v>45</v>
      </c>
      <c r="AU101" s="8">
        <v>28</v>
      </c>
      <c r="AV101" s="8">
        <v>20</v>
      </c>
      <c r="AW101" s="8">
        <v>46</v>
      </c>
      <c r="AX101" s="8">
        <v>38</v>
      </c>
      <c r="AY101" s="8">
        <v>27</v>
      </c>
      <c r="AZ101" s="8">
        <v>860</v>
      </c>
      <c r="BA101" s="8">
        <v>6</v>
      </c>
      <c r="BB101" s="8">
        <v>66</v>
      </c>
      <c r="BC101" s="8">
        <v>21</v>
      </c>
      <c r="BD101" s="8">
        <v>70</v>
      </c>
      <c r="BE101" s="8">
        <v>7</v>
      </c>
      <c r="BF101" s="8">
        <v>7</v>
      </c>
      <c r="BG101" s="8">
        <v>4</v>
      </c>
      <c r="BH101" s="8">
        <v>11</v>
      </c>
      <c r="BI101" s="8">
        <v>77</v>
      </c>
      <c r="BJ101" s="8">
        <v>28</v>
      </c>
      <c r="BK101" s="8">
        <v>7</v>
      </c>
      <c r="BL101" s="8">
        <v>7</v>
      </c>
      <c r="BM101" s="8">
        <v>315</v>
      </c>
      <c r="BN101" s="8">
        <v>167</v>
      </c>
      <c r="BO101" s="8">
        <v>56</v>
      </c>
      <c r="BP101" s="8">
        <v>84</v>
      </c>
      <c r="BQ101" s="8">
        <v>361</v>
      </c>
      <c r="BR101" s="8">
        <v>216</v>
      </c>
      <c r="BS101" s="8">
        <v>50</v>
      </c>
      <c r="BT101" s="8">
        <v>44</v>
      </c>
      <c r="BU101" s="8">
        <v>68</v>
      </c>
      <c r="BV101" s="8">
        <v>18117</v>
      </c>
      <c r="BW101" s="8">
        <v>42</v>
      </c>
      <c r="BX101" s="8">
        <v>30</v>
      </c>
      <c r="BY101" s="8">
        <v>56</v>
      </c>
      <c r="BZ101" s="8">
        <v>27</v>
      </c>
      <c r="CA101" s="8">
        <v>92</v>
      </c>
      <c r="CB101" s="8">
        <v>70</v>
      </c>
      <c r="CC101" s="8">
        <v>33</v>
      </c>
      <c r="CD101" s="8">
        <v>193</v>
      </c>
      <c r="CE101" s="8">
        <v>61</v>
      </c>
      <c r="CF101" s="8">
        <v>17</v>
      </c>
      <c r="CG101" s="8">
        <v>20</v>
      </c>
      <c r="CH101" s="8">
        <v>26</v>
      </c>
      <c r="CI101" s="8">
        <v>99</v>
      </c>
      <c r="CJ101" s="8">
        <v>1</v>
      </c>
      <c r="CK101" s="8">
        <v>3</v>
      </c>
      <c r="CL101" s="8">
        <v>19</v>
      </c>
      <c r="CM101" s="8">
        <v>6</v>
      </c>
      <c r="CN101" s="8">
        <v>19</v>
      </c>
      <c r="CO101" s="8">
        <v>101</v>
      </c>
      <c r="CP101" s="8">
        <v>4</v>
      </c>
      <c r="CQ101" s="8">
        <v>27</v>
      </c>
      <c r="CR101" s="8">
        <v>17</v>
      </c>
      <c r="CS101" s="8">
        <v>5</v>
      </c>
      <c r="CT101" s="8">
        <v>10</v>
      </c>
      <c r="CU101" s="8">
        <v>7</v>
      </c>
      <c r="CV101" s="8">
        <v>18</v>
      </c>
      <c r="CW101" s="8">
        <v>109</v>
      </c>
      <c r="CX101" s="8">
        <v>44</v>
      </c>
      <c r="CY101" s="8">
        <v>11</v>
      </c>
      <c r="CZ101" s="8">
        <v>66</v>
      </c>
      <c r="DA101" s="8">
        <v>18</v>
      </c>
      <c r="DB101" s="8">
        <v>19</v>
      </c>
      <c r="DC101" s="8">
        <v>16</v>
      </c>
      <c r="DD101" s="8">
        <v>18</v>
      </c>
      <c r="DE101" s="8">
        <v>61</v>
      </c>
      <c r="DF101" s="8">
        <v>45151</v>
      </c>
      <c r="DG101" s="8">
        <v>16</v>
      </c>
      <c r="DH101" s="8">
        <v>125</v>
      </c>
      <c r="DI101" s="8">
        <v>40</v>
      </c>
      <c r="DJ101" s="8">
        <v>19</v>
      </c>
      <c r="DK101" s="8">
        <v>31</v>
      </c>
      <c r="DL101" s="8">
        <v>31</v>
      </c>
      <c r="DM101" s="8">
        <v>4</v>
      </c>
      <c r="DN101" s="8">
        <v>20</v>
      </c>
      <c r="DO101" s="8">
        <v>16</v>
      </c>
      <c r="DP101" s="8">
        <v>11</v>
      </c>
      <c r="DQ101" s="8">
        <v>13</v>
      </c>
      <c r="DR101" s="8">
        <v>2</v>
      </c>
      <c r="DS101" s="8">
        <v>419</v>
      </c>
      <c r="DT101" s="8">
        <v>48</v>
      </c>
      <c r="DU101" s="8">
        <v>38</v>
      </c>
      <c r="DV101" s="8">
        <v>28</v>
      </c>
      <c r="DW101" s="8">
        <v>42</v>
      </c>
      <c r="DX101" s="8">
        <v>191</v>
      </c>
      <c r="DY101" s="8">
        <v>23</v>
      </c>
      <c r="DZ101" s="8">
        <v>16</v>
      </c>
      <c r="EA101" s="8">
        <v>20</v>
      </c>
      <c r="EB101" s="8">
        <v>37</v>
      </c>
      <c r="EC101" s="8">
        <v>123</v>
      </c>
      <c r="ED101" s="8">
        <v>230</v>
      </c>
      <c r="EE101" s="8">
        <v>60</v>
      </c>
      <c r="EF101" s="8">
        <v>99</v>
      </c>
      <c r="EG101" s="8">
        <v>6</v>
      </c>
    </row>
    <row r="102" spans="2:137" s="10" customFormat="1" ht="12.75">
      <c r="B102" s="11" t="s">
        <v>118</v>
      </c>
      <c r="C102" s="12">
        <f aca="true" t="shared" si="42" ref="C102:AH102">C101/143421</f>
        <v>0.00012550463321270942</v>
      </c>
      <c r="D102" s="12">
        <f t="shared" si="42"/>
        <v>0.00013944959245856605</v>
      </c>
      <c r="E102" s="12">
        <f t="shared" si="42"/>
        <v>0.00013247711283563774</v>
      </c>
      <c r="F102" s="12">
        <f t="shared" si="42"/>
        <v>9.064223509806793E-05</v>
      </c>
      <c r="G102" s="12">
        <f t="shared" si="42"/>
        <v>0.0002579817460483472</v>
      </c>
      <c r="H102" s="12">
        <f t="shared" si="42"/>
        <v>0.0005159634920966944</v>
      </c>
      <c r="I102" s="12">
        <f t="shared" si="42"/>
        <v>0.0004322937366215547</v>
      </c>
      <c r="J102" s="12">
        <f t="shared" si="42"/>
        <v>0.0007042204419157585</v>
      </c>
      <c r="K102" s="12">
        <f t="shared" si="42"/>
        <v>0.00020917438868784906</v>
      </c>
      <c r="L102" s="12">
        <f t="shared" si="42"/>
        <v>6.275231660635471E-05</v>
      </c>
      <c r="M102" s="12">
        <f t="shared" si="42"/>
        <v>8.366975547513963E-05</v>
      </c>
      <c r="N102" s="12">
        <f t="shared" si="42"/>
        <v>0.00025100926642541884</v>
      </c>
      <c r="O102" s="12">
        <f t="shared" si="42"/>
        <v>0.0010249545045704603</v>
      </c>
      <c r="P102" s="12">
        <f t="shared" si="42"/>
        <v>0.00023706430717956227</v>
      </c>
      <c r="Q102" s="12">
        <f t="shared" si="42"/>
        <v>6.972479622928303E-05</v>
      </c>
      <c r="R102" s="12">
        <f t="shared" si="42"/>
        <v>0.0006484406049323321</v>
      </c>
      <c r="S102" s="12">
        <f t="shared" si="42"/>
        <v>0.46784641021886614</v>
      </c>
      <c r="T102" s="12">
        <f t="shared" si="42"/>
        <v>0.03568515071014705</v>
      </c>
      <c r="U102" s="12">
        <f t="shared" si="42"/>
        <v>5.577983698342642E-05</v>
      </c>
      <c r="V102" s="12">
        <f t="shared" si="42"/>
        <v>9.064223509806793E-05</v>
      </c>
      <c r="W102" s="12">
        <f t="shared" si="42"/>
        <v>8.366975547513963E-05</v>
      </c>
      <c r="X102" s="12">
        <f t="shared" si="42"/>
        <v>3.486239811464151E-05</v>
      </c>
      <c r="Y102" s="12">
        <f t="shared" si="42"/>
        <v>0.0018546795796989283</v>
      </c>
      <c r="Z102" s="12">
        <f t="shared" si="42"/>
        <v>0.001687340068748649</v>
      </c>
      <c r="AA102" s="12">
        <f t="shared" si="42"/>
        <v>6.972479622928303E-05</v>
      </c>
      <c r="AB102" s="12">
        <f t="shared" si="42"/>
        <v>6.275231660635471E-05</v>
      </c>
      <c r="AC102" s="12">
        <f t="shared" si="42"/>
        <v>3.486239811464151E-05</v>
      </c>
      <c r="AD102" s="12">
        <f t="shared" si="42"/>
        <v>0.00027192670529420376</v>
      </c>
      <c r="AE102" s="12">
        <f t="shared" si="42"/>
        <v>3.486239811464151E-05</v>
      </c>
      <c r="AF102" s="12">
        <f t="shared" si="42"/>
        <v>0.0005717433290801208</v>
      </c>
      <c r="AG102" s="12">
        <f t="shared" si="42"/>
        <v>0.001987156692534566</v>
      </c>
      <c r="AH102" s="12">
        <f t="shared" si="42"/>
        <v>5.577983698342642E-05</v>
      </c>
      <c r="AI102" s="12">
        <f aca="true" t="shared" si="43" ref="AI102:CT102">AI101/143421</f>
        <v>3.486239811464151E-05</v>
      </c>
      <c r="AJ102" s="12">
        <f t="shared" si="43"/>
        <v>0.00016733951095027926</v>
      </c>
      <c r="AK102" s="12">
        <f t="shared" si="43"/>
        <v>4.1834877737569814E-05</v>
      </c>
      <c r="AL102" s="12">
        <f t="shared" si="43"/>
        <v>0.0007321103604074717</v>
      </c>
      <c r="AM102" s="12">
        <f t="shared" si="43"/>
        <v>9.064223509806793E-05</v>
      </c>
      <c r="AN102" s="12">
        <f t="shared" si="43"/>
        <v>6.972479622928303E-05</v>
      </c>
      <c r="AO102" s="12">
        <f t="shared" si="43"/>
        <v>0.0004322937366215547</v>
      </c>
      <c r="AP102" s="12">
        <f t="shared" si="43"/>
        <v>0.00016733951095027926</v>
      </c>
      <c r="AQ102" s="12">
        <f t="shared" si="43"/>
        <v>0.0005577983698342642</v>
      </c>
      <c r="AR102" s="12">
        <f t="shared" si="43"/>
        <v>0.00012550463321270942</v>
      </c>
      <c r="AS102" s="12">
        <f t="shared" si="43"/>
        <v>0.000529908451342551</v>
      </c>
      <c r="AT102" s="12">
        <f t="shared" si="43"/>
        <v>0.0003137615830317736</v>
      </c>
      <c r="AU102" s="12">
        <f t="shared" si="43"/>
        <v>0.00019522942944199246</v>
      </c>
      <c r="AV102" s="12">
        <f t="shared" si="43"/>
        <v>0.00013944959245856605</v>
      </c>
      <c r="AW102" s="12">
        <f t="shared" si="43"/>
        <v>0.0003207340626547019</v>
      </c>
      <c r="AX102" s="12">
        <f t="shared" si="43"/>
        <v>0.0002649542256712755</v>
      </c>
      <c r="AY102" s="12">
        <f t="shared" si="43"/>
        <v>0.00018825694981906415</v>
      </c>
      <c r="AZ102" s="12">
        <f t="shared" si="43"/>
        <v>0.00599633247571834</v>
      </c>
      <c r="BA102" s="12">
        <f t="shared" si="43"/>
        <v>4.1834877737569814E-05</v>
      </c>
      <c r="BB102" s="12">
        <f t="shared" si="43"/>
        <v>0.0004601836551132679</v>
      </c>
      <c r="BC102" s="12">
        <f t="shared" si="43"/>
        <v>0.00014642207208149434</v>
      </c>
      <c r="BD102" s="12">
        <f t="shared" si="43"/>
        <v>0.0004880735736049811</v>
      </c>
      <c r="BE102" s="12">
        <f t="shared" si="43"/>
        <v>4.8807357360498115E-05</v>
      </c>
      <c r="BF102" s="12">
        <f t="shared" si="43"/>
        <v>4.8807357360498115E-05</v>
      </c>
      <c r="BG102" s="12">
        <f t="shared" si="43"/>
        <v>2.788991849171321E-05</v>
      </c>
      <c r="BH102" s="12">
        <f t="shared" si="43"/>
        <v>7.669727585221133E-05</v>
      </c>
      <c r="BI102" s="12">
        <f t="shared" si="43"/>
        <v>0.0005368809309654793</v>
      </c>
      <c r="BJ102" s="12">
        <f t="shared" si="43"/>
        <v>0.00019522942944199246</v>
      </c>
      <c r="BK102" s="12">
        <f t="shared" si="43"/>
        <v>4.8807357360498115E-05</v>
      </c>
      <c r="BL102" s="12">
        <f t="shared" si="43"/>
        <v>4.8807357360498115E-05</v>
      </c>
      <c r="BM102" s="12">
        <f t="shared" si="43"/>
        <v>0.0021963310812224152</v>
      </c>
      <c r="BN102" s="12">
        <f t="shared" si="43"/>
        <v>0.0011644040970290265</v>
      </c>
      <c r="BO102" s="12">
        <f t="shared" si="43"/>
        <v>0.0003904588588839849</v>
      </c>
      <c r="BP102" s="12">
        <f t="shared" si="43"/>
        <v>0.0005856882883259774</v>
      </c>
      <c r="BQ102" s="12">
        <f t="shared" si="43"/>
        <v>0.002517065143877117</v>
      </c>
      <c r="BR102" s="12">
        <f t="shared" si="43"/>
        <v>0.0015060555985525132</v>
      </c>
      <c r="BS102" s="12">
        <f t="shared" si="43"/>
        <v>0.0003486239811464151</v>
      </c>
      <c r="BT102" s="12">
        <f t="shared" si="43"/>
        <v>0.0003067891034088453</v>
      </c>
      <c r="BU102" s="12">
        <f t="shared" si="43"/>
        <v>0.00047412861435912454</v>
      </c>
      <c r="BV102" s="12">
        <f t="shared" si="43"/>
        <v>0.12632041332859203</v>
      </c>
      <c r="BW102" s="12">
        <f t="shared" si="43"/>
        <v>0.0002928441441629887</v>
      </c>
      <c r="BX102" s="12">
        <f t="shared" si="43"/>
        <v>0.00020917438868784906</v>
      </c>
      <c r="BY102" s="12">
        <f t="shared" si="43"/>
        <v>0.0003904588588839849</v>
      </c>
      <c r="BZ102" s="12">
        <f t="shared" si="43"/>
        <v>0.00018825694981906415</v>
      </c>
      <c r="CA102" s="12">
        <f t="shared" si="43"/>
        <v>0.0006414681253094038</v>
      </c>
      <c r="CB102" s="12">
        <f t="shared" si="43"/>
        <v>0.0004880735736049811</v>
      </c>
      <c r="CC102" s="12">
        <f t="shared" si="43"/>
        <v>0.00023009182755663395</v>
      </c>
      <c r="CD102" s="12">
        <f t="shared" si="43"/>
        <v>0.0013456885672251623</v>
      </c>
      <c r="CE102" s="12">
        <f t="shared" si="43"/>
        <v>0.0004253212569986264</v>
      </c>
      <c r="CF102" s="12">
        <f t="shared" si="43"/>
        <v>0.00011853215358978113</v>
      </c>
      <c r="CG102" s="12">
        <f t="shared" si="43"/>
        <v>0.00013944959245856605</v>
      </c>
      <c r="CH102" s="12">
        <f t="shared" si="43"/>
        <v>0.00018128447019613586</v>
      </c>
      <c r="CI102" s="12">
        <f t="shared" si="43"/>
        <v>0.0006902754826699019</v>
      </c>
      <c r="CJ102" s="12">
        <f t="shared" si="43"/>
        <v>6.972479622928302E-06</v>
      </c>
      <c r="CK102" s="12">
        <f t="shared" si="43"/>
        <v>2.0917438868784907E-05</v>
      </c>
      <c r="CL102" s="12">
        <f t="shared" si="43"/>
        <v>0.00013247711283563774</v>
      </c>
      <c r="CM102" s="12">
        <f t="shared" si="43"/>
        <v>4.1834877737569814E-05</v>
      </c>
      <c r="CN102" s="12">
        <f t="shared" si="43"/>
        <v>0.00013247711283563774</v>
      </c>
      <c r="CO102" s="12">
        <f t="shared" si="43"/>
        <v>0.0007042204419157585</v>
      </c>
      <c r="CP102" s="12">
        <f t="shared" si="43"/>
        <v>2.788991849171321E-05</v>
      </c>
      <c r="CQ102" s="12">
        <f t="shared" si="43"/>
        <v>0.00018825694981906415</v>
      </c>
      <c r="CR102" s="12">
        <f t="shared" si="43"/>
        <v>0.00011853215358978113</v>
      </c>
      <c r="CS102" s="12">
        <f t="shared" si="43"/>
        <v>3.486239811464151E-05</v>
      </c>
      <c r="CT102" s="12">
        <f t="shared" si="43"/>
        <v>6.972479622928303E-05</v>
      </c>
      <c r="CU102" s="12">
        <f aca="true" t="shared" si="44" ref="CU102:EG102">CU101/143421</f>
        <v>4.8807357360498115E-05</v>
      </c>
      <c r="CV102" s="12">
        <f t="shared" si="44"/>
        <v>0.00012550463321270942</v>
      </c>
      <c r="CW102" s="12">
        <f t="shared" si="44"/>
        <v>0.0007600002788991849</v>
      </c>
      <c r="CX102" s="12">
        <f t="shared" si="44"/>
        <v>0.0003067891034088453</v>
      </c>
      <c r="CY102" s="12">
        <f t="shared" si="44"/>
        <v>7.669727585221133E-05</v>
      </c>
      <c r="CZ102" s="12">
        <f t="shared" si="44"/>
        <v>0.0004601836551132679</v>
      </c>
      <c r="DA102" s="12">
        <f t="shared" si="44"/>
        <v>0.00012550463321270942</v>
      </c>
      <c r="DB102" s="12">
        <f t="shared" si="44"/>
        <v>0.00013247711283563774</v>
      </c>
      <c r="DC102" s="12">
        <f t="shared" si="44"/>
        <v>0.00011155967396685283</v>
      </c>
      <c r="DD102" s="12">
        <f t="shared" si="44"/>
        <v>0.00012550463321270942</v>
      </c>
      <c r="DE102" s="12">
        <f t="shared" si="44"/>
        <v>0.0004253212569986264</v>
      </c>
      <c r="DF102" s="12">
        <f t="shared" si="44"/>
        <v>0.3148144274548358</v>
      </c>
      <c r="DG102" s="12">
        <f t="shared" si="44"/>
        <v>0.00011155967396685283</v>
      </c>
      <c r="DH102" s="12">
        <f t="shared" si="44"/>
        <v>0.0008715599528660377</v>
      </c>
      <c r="DI102" s="12">
        <f t="shared" si="44"/>
        <v>0.0002788991849171321</v>
      </c>
      <c r="DJ102" s="12">
        <f t="shared" si="44"/>
        <v>0.00013247711283563774</v>
      </c>
      <c r="DK102" s="12">
        <f t="shared" si="44"/>
        <v>0.00021614686831077735</v>
      </c>
      <c r="DL102" s="12">
        <f t="shared" si="44"/>
        <v>0.00021614686831077735</v>
      </c>
      <c r="DM102" s="12">
        <f t="shared" si="44"/>
        <v>2.788991849171321E-05</v>
      </c>
      <c r="DN102" s="12">
        <f t="shared" si="44"/>
        <v>0.00013944959245856605</v>
      </c>
      <c r="DO102" s="12">
        <f t="shared" si="44"/>
        <v>0.00011155967396685283</v>
      </c>
      <c r="DP102" s="12">
        <f t="shared" si="44"/>
        <v>7.669727585221133E-05</v>
      </c>
      <c r="DQ102" s="12">
        <f t="shared" si="44"/>
        <v>9.064223509806793E-05</v>
      </c>
      <c r="DR102" s="12">
        <f t="shared" si="44"/>
        <v>1.3944959245856604E-05</v>
      </c>
      <c r="DS102" s="12">
        <f t="shared" si="44"/>
        <v>0.0029214689620069585</v>
      </c>
      <c r="DT102" s="12">
        <f t="shared" si="44"/>
        <v>0.0003346790219005585</v>
      </c>
      <c r="DU102" s="12">
        <f t="shared" si="44"/>
        <v>0.0002649542256712755</v>
      </c>
      <c r="DV102" s="12">
        <f t="shared" si="44"/>
        <v>0.00019522942944199246</v>
      </c>
      <c r="DW102" s="12">
        <f t="shared" si="44"/>
        <v>0.0002928441441629887</v>
      </c>
      <c r="DX102" s="12">
        <f t="shared" si="44"/>
        <v>0.0013317436079793056</v>
      </c>
      <c r="DY102" s="12">
        <f t="shared" si="44"/>
        <v>0.00016036703132735094</v>
      </c>
      <c r="DZ102" s="12">
        <f t="shared" si="44"/>
        <v>0.00011155967396685283</v>
      </c>
      <c r="EA102" s="12">
        <f t="shared" si="44"/>
        <v>0.00013944959245856605</v>
      </c>
      <c r="EB102" s="12">
        <f t="shared" si="44"/>
        <v>0.0002579817460483472</v>
      </c>
      <c r="EC102" s="12">
        <f t="shared" si="44"/>
        <v>0.0008576149936201812</v>
      </c>
      <c r="ED102" s="12">
        <f t="shared" si="44"/>
        <v>0.0016036703132735095</v>
      </c>
      <c r="EE102" s="12">
        <f t="shared" si="44"/>
        <v>0.00041834877737569813</v>
      </c>
      <c r="EF102" s="12">
        <f t="shared" si="44"/>
        <v>0.0006902754826699019</v>
      </c>
      <c r="EG102" s="12">
        <f t="shared" si="44"/>
        <v>4.1834877737569814E-05</v>
      </c>
    </row>
    <row r="103" spans="2:137" ht="4.5" customHeight="1">
      <c r="B103" s="13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</row>
    <row r="104" spans="1:137" ht="12.75">
      <c r="A104" s="3" t="s">
        <v>56</v>
      </c>
      <c r="B104" s="13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</row>
    <row r="105" spans="2:137" ht="12.75">
      <c r="B105" s="7" t="s">
        <v>52</v>
      </c>
      <c r="C105" s="8">
        <v>5</v>
      </c>
      <c r="D105" s="8">
        <v>7</v>
      </c>
      <c r="E105" s="8">
        <v>3</v>
      </c>
      <c r="F105" s="8">
        <v>3</v>
      </c>
      <c r="G105" s="8">
        <v>25</v>
      </c>
      <c r="H105" s="8">
        <v>12</v>
      </c>
      <c r="I105" s="8">
        <v>30</v>
      </c>
      <c r="J105" s="8">
        <v>3</v>
      </c>
      <c r="K105" s="8">
        <v>0</v>
      </c>
      <c r="L105" s="8">
        <v>2</v>
      </c>
      <c r="M105" s="8">
        <v>1</v>
      </c>
      <c r="N105" s="8">
        <v>28</v>
      </c>
      <c r="O105" s="8">
        <v>20</v>
      </c>
      <c r="P105" s="8">
        <v>7</v>
      </c>
      <c r="Q105" s="8">
        <v>6</v>
      </c>
      <c r="R105" s="8">
        <v>34</v>
      </c>
      <c r="S105" s="8">
        <v>24253</v>
      </c>
      <c r="T105" s="8">
        <v>2580</v>
      </c>
      <c r="U105" s="8">
        <v>4</v>
      </c>
      <c r="V105" s="8">
        <v>2</v>
      </c>
      <c r="W105" s="8">
        <v>0</v>
      </c>
      <c r="X105" s="8">
        <v>0</v>
      </c>
      <c r="Y105" s="8">
        <v>94</v>
      </c>
      <c r="Z105" s="8">
        <v>78</v>
      </c>
      <c r="AA105" s="8">
        <v>2</v>
      </c>
      <c r="AB105" s="8">
        <v>1</v>
      </c>
      <c r="AC105" s="8">
        <v>3</v>
      </c>
      <c r="AD105" s="8">
        <v>2</v>
      </c>
      <c r="AE105" s="8">
        <v>4</v>
      </c>
      <c r="AF105" s="8">
        <v>27</v>
      </c>
      <c r="AG105" s="8">
        <v>149</v>
      </c>
      <c r="AH105" s="8">
        <v>2</v>
      </c>
      <c r="AI105" s="8">
        <v>0</v>
      </c>
      <c r="AJ105" s="8">
        <v>6</v>
      </c>
      <c r="AK105" s="8">
        <v>3</v>
      </c>
      <c r="AL105" s="8">
        <v>31</v>
      </c>
      <c r="AM105" s="8">
        <v>3</v>
      </c>
      <c r="AN105" s="8">
        <v>3</v>
      </c>
      <c r="AO105" s="8">
        <v>17</v>
      </c>
      <c r="AP105" s="8">
        <v>9</v>
      </c>
      <c r="AQ105" s="8">
        <v>41</v>
      </c>
      <c r="AR105" s="8">
        <v>5</v>
      </c>
      <c r="AS105" s="8">
        <v>44</v>
      </c>
      <c r="AT105" s="8">
        <v>15</v>
      </c>
      <c r="AU105" s="8">
        <v>8</v>
      </c>
      <c r="AV105" s="8">
        <v>4</v>
      </c>
      <c r="AW105" s="8">
        <v>6</v>
      </c>
      <c r="AX105" s="8">
        <v>37</v>
      </c>
      <c r="AY105" s="8">
        <v>7</v>
      </c>
      <c r="AZ105" s="8">
        <v>449</v>
      </c>
      <c r="BA105" s="8">
        <v>3</v>
      </c>
      <c r="BB105" s="8">
        <v>14</v>
      </c>
      <c r="BC105" s="8">
        <v>13</v>
      </c>
      <c r="BD105" s="8">
        <v>13</v>
      </c>
      <c r="BE105" s="8">
        <v>0</v>
      </c>
      <c r="BF105" s="8">
        <v>6</v>
      </c>
      <c r="BG105" s="8">
        <v>2</v>
      </c>
      <c r="BH105" s="8">
        <v>3</v>
      </c>
      <c r="BI105" s="8">
        <v>1</v>
      </c>
      <c r="BJ105" s="8">
        <v>70</v>
      </c>
      <c r="BK105" s="8">
        <v>1</v>
      </c>
      <c r="BL105" s="8">
        <v>2</v>
      </c>
      <c r="BM105" s="8">
        <v>30</v>
      </c>
      <c r="BN105" s="8">
        <v>15</v>
      </c>
      <c r="BO105" s="8">
        <v>5</v>
      </c>
      <c r="BP105" s="8">
        <v>3</v>
      </c>
      <c r="BQ105" s="8">
        <v>83</v>
      </c>
      <c r="BR105" s="8">
        <v>22</v>
      </c>
      <c r="BS105" s="8">
        <v>6</v>
      </c>
      <c r="BT105" s="8">
        <v>4</v>
      </c>
      <c r="BU105" s="8">
        <v>11</v>
      </c>
      <c r="BV105" s="8">
        <v>6018</v>
      </c>
      <c r="BW105" s="8">
        <v>2</v>
      </c>
      <c r="BX105" s="8">
        <v>2</v>
      </c>
      <c r="BY105" s="8">
        <v>1</v>
      </c>
      <c r="BZ105" s="8">
        <v>2</v>
      </c>
      <c r="CA105" s="8">
        <v>13</v>
      </c>
      <c r="CB105" s="8">
        <v>9</v>
      </c>
      <c r="CC105" s="8">
        <v>4</v>
      </c>
      <c r="CD105" s="8">
        <v>35</v>
      </c>
      <c r="CE105" s="8">
        <v>10</v>
      </c>
      <c r="CF105" s="8">
        <v>5</v>
      </c>
      <c r="CG105" s="8">
        <v>3</v>
      </c>
      <c r="CH105" s="8">
        <v>2</v>
      </c>
      <c r="CI105" s="8">
        <v>11</v>
      </c>
      <c r="CJ105" s="8">
        <v>1</v>
      </c>
      <c r="CK105" s="8">
        <v>0</v>
      </c>
      <c r="CL105" s="8">
        <v>7</v>
      </c>
      <c r="CM105" s="8">
        <v>0</v>
      </c>
      <c r="CN105" s="8">
        <v>8</v>
      </c>
      <c r="CO105" s="8">
        <v>3</v>
      </c>
      <c r="CP105" s="8">
        <v>4</v>
      </c>
      <c r="CQ105" s="8">
        <v>8</v>
      </c>
      <c r="CR105" s="8">
        <v>2</v>
      </c>
      <c r="CS105" s="8">
        <v>3</v>
      </c>
      <c r="CT105" s="8">
        <v>2</v>
      </c>
      <c r="CU105" s="8">
        <v>1</v>
      </c>
      <c r="CV105" s="8">
        <v>7</v>
      </c>
      <c r="CW105" s="8">
        <v>38</v>
      </c>
      <c r="CX105" s="8">
        <v>14</v>
      </c>
      <c r="CY105" s="8">
        <v>13</v>
      </c>
      <c r="CZ105" s="8">
        <v>33</v>
      </c>
      <c r="DA105" s="8">
        <v>3</v>
      </c>
      <c r="DB105" s="8">
        <v>5</v>
      </c>
      <c r="DC105" s="8">
        <v>4</v>
      </c>
      <c r="DD105" s="8">
        <v>4</v>
      </c>
      <c r="DE105" s="8">
        <v>74</v>
      </c>
      <c r="DF105" s="8">
        <v>18840</v>
      </c>
      <c r="DG105" s="8">
        <v>3</v>
      </c>
      <c r="DH105" s="8">
        <v>44</v>
      </c>
      <c r="DI105" s="8">
        <v>9</v>
      </c>
      <c r="DJ105" s="8">
        <v>0</v>
      </c>
      <c r="DK105" s="8">
        <v>6</v>
      </c>
      <c r="DL105" s="8">
        <v>21</v>
      </c>
      <c r="DM105" s="8">
        <v>3</v>
      </c>
      <c r="DN105" s="8">
        <v>3</v>
      </c>
      <c r="DO105" s="8">
        <v>2</v>
      </c>
      <c r="DP105" s="8">
        <v>6</v>
      </c>
      <c r="DQ105" s="8">
        <v>2</v>
      </c>
      <c r="DR105" s="8">
        <v>0</v>
      </c>
      <c r="DS105" s="8">
        <v>277</v>
      </c>
      <c r="DT105" s="8">
        <v>7</v>
      </c>
      <c r="DU105" s="8">
        <v>1</v>
      </c>
      <c r="DV105" s="8">
        <v>4</v>
      </c>
      <c r="DW105" s="8">
        <v>2</v>
      </c>
      <c r="DX105" s="8">
        <v>9</v>
      </c>
      <c r="DY105" s="8">
        <v>3</v>
      </c>
      <c r="DZ105" s="8">
        <v>7</v>
      </c>
      <c r="EA105" s="8">
        <v>6</v>
      </c>
      <c r="EB105" s="8">
        <v>9</v>
      </c>
      <c r="EC105" s="8">
        <v>7</v>
      </c>
      <c r="ED105" s="8">
        <v>27</v>
      </c>
      <c r="EE105" s="8">
        <v>14</v>
      </c>
      <c r="EF105" s="8">
        <v>5</v>
      </c>
      <c r="EG105" s="8">
        <v>6</v>
      </c>
    </row>
    <row r="106" spans="2:137" ht="12.75">
      <c r="B106" s="7" t="s">
        <v>50</v>
      </c>
      <c r="C106" s="8">
        <v>33</v>
      </c>
      <c r="D106" s="8">
        <v>40</v>
      </c>
      <c r="E106" s="8">
        <v>12</v>
      </c>
      <c r="F106" s="8">
        <v>6</v>
      </c>
      <c r="G106" s="8">
        <v>38</v>
      </c>
      <c r="H106" s="8">
        <v>34</v>
      </c>
      <c r="I106" s="8">
        <v>101</v>
      </c>
      <c r="J106" s="8">
        <v>16</v>
      </c>
      <c r="K106" s="8">
        <v>8</v>
      </c>
      <c r="L106" s="8">
        <v>24</v>
      </c>
      <c r="M106" s="8">
        <v>11</v>
      </c>
      <c r="N106" s="8">
        <v>159</v>
      </c>
      <c r="O106" s="8">
        <v>56</v>
      </c>
      <c r="P106" s="8">
        <v>8</v>
      </c>
      <c r="Q106" s="8">
        <v>8</v>
      </c>
      <c r="R106" s="8">
        <v>77</v>
      </c>
      <c r="S106" s="8">
        <v>49725</v>
      </c>
      <c r="T106" s="8">
        <v>5309</v>
      </c>
      <c r="U106" s="8">
        <v>19</v>
      </c>
      <c r="V106" s="8">
        <v>15</v>
      </c>
      <c r="W106" s="8">
        <v>11</v>
      </c>
      <c r="X106" s="8">
        <v>9</v>
      </c>
      <c r="Y106" s="8">
        <v>144</v>
      </c>
      <c r="Z106" s="8">
        <v>168</v>
      </c>
      <c r="AA106" s="8">
        <v>13</v>
      </c>
      <c r="AB106" s="8">
        <v>3</v>
      </c>
      <c r="AC106" s="8">
        <v>4</v>
      </c>
      <c r="AD106" s="8">
        <v>14</v>
      </c>
      <c r="AE106" s="8">
        <v>11</v>
      </c>
      <c r="AF106" s="8">
        <v>36</v>
      </c>
      <c r="AG106" s="8">
        <v>205</v>
      </c>
      <c r="AH106" s="8">
        <v>4</v>
      </c>
      <c r="AI106" s="8">
        <v>0</v>
      </c>
      <c r="AJ106" s="8">
        <v>21</v>
      </c>
      <c r="AK106" s="8">
        <v>3</v>
      </c>
      <c r="AL106" s="8">
        <v>68</v>
      </c>
      <c r="AM106" s="8">
        <v>5</v>
      </c>
      <c r="AN106" s="8">
        <v>8</v>
      </c>
      <c r="AO106" s="8">
        <v>32</v>
      </c>
      <c r="AP106" s="8">
        <v>14</v>
      </c>
      <c r="AQ106" s="8">
        <v>137</v>
      </c>
      <c r="AR106" s="8">
        <v>13</v>
      </c>
      <c r="AS106" s="8">
        <v>30</v>
      </c>
      <c r="AT106" s="8">
        <v>37</v>
      </c>
      <c r="AU106" s="8">
        <v>14</v>
      </c>
      <c r="AV106" s="8">
        <v>5</v>
      </c>
      <c r="AW106" s="8">
        <v>11</v>
      </c>
      <c r="AX106" s="8">
        <v>52</v>
      </c>
      <c r="AY106" s="8">
        <v>8</v>
      </c>
      <c r="AZ106" s="8">
        <v>821</v>
      </c>
      <c r="BA106" s="8">
        <v>7</v>
      </c>
      <c r="BB106" s="8">
        <v>11</v>
      </c>
      <c r="BC106" s="8">
        <v>15</v>
      </c>
      <c r="BD106" s="8">
        <v>20</v>
      </c>
      <c r="BE106" s="8">
        <v>2</v>
      </c>
      <c r="BF106" s="8">
        <v>1</v>
      </c>
      <c r="BG106" s="8">
        <v>10</v>
      </c>
      <c r="BH106" s="8">
        <v>15</v>
      </c>
      <c r="BI106" s="8">
        <v>9</v>
      </c>
      <c r="BJ106" s="8">
        <v>31</v>
      </c>
      <c r="BK106" s="8">
        <v>4</v>
      </c>
      <c r="BL106" s="8">
        <v>1</v>
      </c>
      <c r="BM106" s="8">
        <v>136</v>
      </c>
      <c r="BN106" s="8">
        <v>22</v>
      </c>
      <c r="BO106" s="8">
        <v>5</v>
      </c>
      <c r="BP106" s="8">
        <v>7</v>
      </c>
      <c r="BQ106" s="8">
        <v>133</v>
      </c>
      <c r="BR106" s="8">
        <v>33</v>
      </c>
      <c r="BS106" s="8">
        <v>7</v>
      </c>
      <c r="BT106" s="8">
        <v>12</v>
      </c>
      <c r="BU106" s="8">
        <v>53</v>
      </c>
      <c r="BV106" s="8">
        <v>12861</v>
      </c>
      <c r="BW106" s="8">
        <v>4</v>
      </c>
      <c r="BX106" s="8">
        <v>11</v>
      </c>
      <c r="BY106" s="8">
        <v>6</v>
      </c>
      <c r="BZ106" s="8">
        <v>7</v>
      </c>
      <c r="CA106" s="8">
        <v>34</v>
      </c>
      <c r="CB106" s="8">
        <v>14</v>
      </c>
      <c r="CC106" s="8">
        <v>8</v>
      </c>
      <c r="CD106" s="8">
        <v>45</v>
      </c>
      <c r="CE106" s="8">
        <v>9</v>
      </c>
      <c r="CF106" s="8">
        <v>3</v>
      </c>
      <c r="CG106" s="8">
        <v>3</v>
      </c>
      <c r="CH106" s="8">
        <v>7</v>
      </c>
      <c r="CI106" s="8">
        <v>13</v>
      </c>
      <c r="CJ106" s="8">
        <v>1</v>
      </c>
      <c r="CK106" s="8">
        <v>4</v>
      </c>
      <c r="CL106" s="8">
        <v>6</v>
      </c>
      <c r="CM106" s="8">
        <v>3</v>
      </c>
      <c r="CN106" s="8">
        <v>15</v>
      </c>
      <c r="CO106" s="8">
        <v>10</v>
      </c>
      <c r="CP106" s="8">
        <v>5</v>
      </c>
      <c r="CQ106" s="8">
        <v>9</v>
      </c>
      <c r="CR106" s="8">
        <v>8</v>
      </c>
      <c r="CS106" s="8">
        <v>5</v>
      </c>
      <c r="CT106" s="8">
        <v>1</v>
      </c>
      <c r="CU106" s="8">
        <v>2</v>
      </c>
      <c r="CV106" s="8">
        <v>19</v>
      </c>
      <c r="CW106" s="8">
        <v>75</v>
      </c>
      <c r="CX106" s="8">
        <v>74</v>
      </c>
      <c r="CY106" s="8">
        <v>12</v>
      </c>
      <c r="CZ106" s="8">
        <v>136</v>
      </c>
      <c r="DA106" s="8">
        <v>51</v>
      </c>
      <c r="DB106" s="8">
        <v>21</v>
      </c>
      <c r="DC106" s="8">
        <v>8</v>
      </c>
      <c r="DD106" s="8">
        <v>20</v>
      </c>
      <c r="DE106" s="8">
        <v>110</v>
      </c>
      <c r="DF106" s="8">
        <v>41627</v>
      </c>
      <c r="DG106" s="8">
        <v>11</v>
      </c>
      <c r="DH106" s="8">
        <v>72</v>
      </c>
      <c r="DI106" s="8">
        <v>96</v>
      </c>
      <c r="DJ106" s="8">
        <v>6</v>
      </c>
      <c r="DK106" s="8">
        <v>13</v>
      </c>
      <c r="DL106" s="8">
        <v>81</v>
      </c>
      <c r="DM106" s="8">
        <v>2</v>
      </c>
      <c r="DN106" s="8">
        <v>14</v>
      </c>
      <c r="DO106" s="8">
        <v>12</v>
      </c>
      <c r="DP106" s="8">
        <v>12</v>
      </c>
      <c r="DQ106" s="8">
        <v>5</v>
      </c>
      <c r="DR106" s="8">
        <v>2</v>
      </c>
      <c r="DS106" s="8">
        <v>553</v>
      </c>
      <c r="DT106" s="8">
        <v>8</v>
      </c>
      <c r="DU106" s="8">
        <v>8</v>
      </c>
      <c r="DV106" s="8">
        <v>4</v>
      </c>
      <c r="DW106" s="8">
        <v>11</v>
      </c>
      <c r="DX106" s="8">
        <v>63</v>
      </c>
      <c r="DY106" s="8">
        <v>4</v>
      </c>
      <c r="DZ106" s="8">
        <v>19</v>
      </c>
      <c r="EA106" s="8">
        <v>10</v>
      </c>
      <c r="EB106" s="8">
        <v>20</v>
      </c>
      <c r="EC106" s="8">
        <v>13</v>
      </c>
      <c r="ED106" s="8">
        <v>16</v>
      </c>
      <c r="EE106" s="8">
        <v>13</v>
      </c>
      <c r="EF106" s="8">
        <v>12</v>
      </c>
      <c r="EG106" s="8">
        <v>0</v>
      </c>
    </row>
    <row r="107" spans="2:137" ht="12.75">
      <c r="B107" s="7" t="s">
        <v>55</v>
      </c>
      <c r="C107" s="8">
        <v>17</v>
      </c>
      <c r="D107" s="8">
        <v>11</v>
      </c>
      <c r="E107" s="8">
        <v>2</v>
      </c>
      <c r="F107" s="8">
        <v>4</v>
      </c>
      <c r="G107" s="8">
        <v>7</v>
      </c>
      <c r="H107" s="8">
        <v>3</v>
      </c>
      <c r="I107" s="8">
        <v>3</v>
      </c>
      <c r="J107" s="8">
        <v>0</v>
      </c>
      <c r="K107" s="8">
        <v>1</v>
      </c>
      <c r="L107" s="8">
        <v>0</v>
      </c>
      <c r="M107" s="8">
        <v>0</v>
      </c>
      <c r="N107" s="8">
        <v>14</v>
      </c>
      <c r="O107" s="8">
        <v>19</v>
      </c>
      <c r="P107" s="8">
        <v>0</v>
      </c>
      <c r="Q107" s="8">
        <v>3</v>
      </c>
      <c r="R107" s="8">
        <v>22</v>
      </c>
      <c r="S107" s="8">
        <v>10916</v>
      </c>
      <c r="T107" s="8">
        <v>1732</v>
      </c>
      <c r="U107" s="8">
        <v>0</v>
      </c>
      <c r="V107" s="8">
        <v>7</v>
      </c>
      <c r="W107" s="8">
        <v>3</v>
      </c>
      <c r="X107" s="8">
        <v>1</v>
      </c>
      <c r="Y107" s="8">
        <v>53</v>
      </c>
      <c r="Z107" s="8">
        <v>81</v>
      </c>
      <c r="AA107" s="8">
        <v>2</v>
      </c>
      <c r="AB107" s="8">
        <v>6</v>
      </c>
      <c r="AC107" s="8">
        <v>0</v>
      </c>
      <c r="AD107" s="8">
        <v>2</v>
      </c>
      <c r="AE107" s="8">
        <v>4</v>
      </c>
      <c r="AF107" s="8">
        <v>10</v>
      </c>
      <c r="AG107" s="8">
        <v>98</v>
      </c>
      <c r="AH107" s="8">
        <v>3</v>
      </c>
      <c r="AI107" s="8">
        <v>2</v>
      </c>
      <c r="AJ107" s="8">
        <v>7</v>
      </c>
      <c r="AK107" s="8">
        <v>1</v>
      </c>
      <c r="AL107" s="8">
        <v>67</v>
      </c>
      <c r="AM107" s="8">
        <v>0</v>
      </c>
      <c r="AN107" s="8">
        <v>1</v>
      </c>
      <c r="AO107" s="8">
        <v>6</v>
      </c>
      <c r="AP107" s="8">
        <v>6</v>
      </c>
      <c r="AQ107" s="8">
        <v>14</v>
      </c>
      <c r="AR107" s="8">
        <v>6</v>
      </c>
      <c r="AS107" s="8">
        <v>20</v>
      </c>
      <c r="AT107" s="8">
        <v>24</v>
      </c>
      <c r="AU107" s="8">
        <v>3</v>
      </c>
      <c r="AV107" s="8">
        <v>11</v>
      </c>
      <c r="AW107" s="8">
        <v>8</v>
      </c>
      <c r="AX107" s="8">
        <v>13</v>
      </c>
      <c r="AY107" s="8">
        <v>1</v>
      </c>
      <c r="AZ107" s="8">
        <v>222</v>
      </c>
      <c r="BA107" s="8">
        <v>0</v>
      </c>
      <c r="BB107" s="8">
        <v>2</v>
      </c>
      <c r="BC107" s="8">
        <v>6</v>
      </c>
      <c r="BD107" s="8">
        <v>5</v>
      </c>
      <c r="BE107" s="8">
        <v>1</v>
      </c>
      <c r="BF107" s="8">
        <v>1</v>
      </c>
      <c r="BG107" s="8">
        <v>4</v>
      </c>
      <c r="BH107" s="8">
        <v>3</v>
      </c>
      <c r="BI107" s="8">
        <v>0</v>
      </c>
      <c r="BJ107" s="8">
        <v>7</v>
      </c>
      <c r="BK107" s="8">
        <v>1</v>
      </c>
      <c r="BL107" s="8">
        <v>1</v>
      </c>
      <c r="BM107" s="8">
        <v>3</v>
      </c>
      <c r="BN107" s="8">
        <v>16</v>
      </c>
      <c r="BO107" s="8">
        <v>7</v>
      </c>
      <c r="BP107" s="8">
        <v>7</v>
      </c>
      <c r="BQ107" s="8">
        <v>58</v>
      </c>
      <c r="BR107" s="8">
        <v>41</v>
      </c>
      <c r="BS107" s="8">
        <v>3</v>
      </c>
      <c r="BT107" s="8">
        <v>3</v>
      </c>
      <c r="BU107" s="8">
        <v>11</v>
      </c>
      <c r="BV107" s="8">
        <v>3103</v>
      </c>
      <c r="BW107" s="8">
        <v>7</v>
      </c>
      <c r="BX107" s="8">
        <v>3</v>
      </c>
      <c r="BY107" s="8">
        <v>3</v>
      </c>
      <c r="BZ107" s="8">
        <v>0</v>
      </c>
      <c r="CA107" s="8">
        <v>6</v>
      </c>
      <c r="CB107" s="8">
        <v>1</v>
      </c>
      <c r="CC107" s="8">
        <v>1</v>
      </c>
      <c r="CD107" s="8">
        <v>1</v>
      </c>
      <c r="CE107" s="8">
        <v>8</v>
      </c>
      <c r="CF107" s="8">
        <v>2</v>
      </c>
      <c r="CG107" s="8">
        <v>3</v>
      </c>
      <c r="CH107" s="8">
        <v>0</v>
      </c>
      <c r="CI107" s="8">
        <v>9</v>
      </c>
      <c r="CJ107" s="8">
        <v>0</v>
      </c>
      <c r="CK107" s="8">
        <v>1</v>
      </c>
      <c r="CL107" s="8">
        <v>7</v>
      </c>
      <c r="CM107" s="8">
        <v>0</v>
      </c>
      <c r="CN107" s="8">
        <v>5</v>
      </c>
      <c r="CO107" s="8">
        <v>0</v>
      </c>
      <c r="CP107" s="8">
        <v>1</v>
      </c>
      <c r="CQ107" s="8">
        <v>3</v>
      </c>
      <c r="CR107" s="8">
        <v>0</v>
      </c>
      <c r="CS107" s="8">
        <v>2</v>
      </c>
      <c r="CT107" s="8">
        <v>1</v>
      </c>
      <c r="CU107" s="8">
        <v>2</v>
      </c>
      <c r="CV107" s="8">
        <v>6</v>
      </c>
      <c r="CW107" s="8">
        <v>34</v>
      </c>
      <c r="CX107" s="8">
        <v>25</v>
      </c>
      <c r="CY107" s="8">
        <v>1</v>
      </c>
      <c r="CZ107" s="8">
        <v>12</v>
      </c>
      <c r="DA107" s="8">
        <v>0</v>
      </c>
      <c r="DB107" s="8">
        <v>0</v>
      </c>
      <c r="DC107" s="8">
        <v>2</v>
      </c>
      <c r="DD107" s="8">
        <v>4</v>
      </c>
      <c r="DE107" s="8">
        <v>20</v>
      </c>
      <c r="DF107" s="8">
        <v>11149</v>
      </c>
      <c r="DG107" s="8">
        <v>7</v>
      </c>
      <c r="DH107" s="8">
        <v>24</v>
      </c>
      <c r="DI107" s="8">
        <v>11</v>
      </c>
      <c r="DJ107" s="8">
        <v>1</v>
      </c>
      <c r="DK107" s="8">
        <v>6</v>
      </c>
      <c r="DL107" s="8">
        <v>2</v>
      </c>
      <c r="DM107" s="8">
        <v>3</v>
      </c>
      <c r="DN107" s="8">
        <v>3</v>
      </c>
      <c r="DO107" s="8">
        <v>8</v>
      </c>
      <c r="DP107" s="8">
        <v>2</v>
      </c>
      <c r="DQ107" s="8">
        <v>2</v>
      </c>
      <c r="DR107" s="8">
        <v>0</v>
      </c>
      <c r="DS107" s="8">
        <v>102</v>
      </c>
      <c r="DT107" s="8">
        <v>16</v>
      </c>
      <c r="DU107" s="8">
        <v>0</v>
      </c>
      <c r="DV107" s="8">
        <v>1</v>
      </c>
      <c r="DW107" s="8">
        <v>7</v>
      </c>
      <c r="DX107" s="8">
        <v>0</v>
      </c>
      <c r="DY107" s="8">
        <v>32</v>
      </c>
      <c r="DZ107" s="8">
        <v>12</v>
      </c>
      <c r="EA107" s="8">
        <v>7</v>
      </c>
      <c r="EB107" s="8">
        <v>19</v>
      </c>
      <c r="EC107" s="8">
        <v>6</v>
      </c>
      <c r="ED107" s="8">
        <v>6</v>
      </c>
      <c r="EE107" s="8">
        <v>4</v>
      </c>
      <c r="EF107" s="8">
        <v>3</v>
      </c>
      <c r="EG107" s="8">
        <v>1</v>
      </c>
    </row>
    <row r="108" spans="1:137" ht="12.75">
      <c r="A108" s="9" t="s">
        <v>14</v>
      </c>
      <c r="C108" s="8">
        <v>55</v>
      </c>
      <c r="D108" s="8">
        <v>58</v>
      </c>
      <c r="E108" s="8">
        <v>17</v>
      </c>
      <c r="F108" s="8">
        <v>13</v>
      </c>
      <c r="G108" s="8">
        <v>70</v>
      </c>
      <c r="H108" s="8">
        <v>49</v>
      </c>
      <c r="I108" s="8">
        <v>134</v>
      </c>
      <c r="J108" s="8">
        <v>19</v>
      </c>
      <c r="K108" s="8">
        <v>9</v>
      </c>
      <c r="L108" s="8">
        <v>26</v>
      </c>
      <c r="M108" s="8">
        <v>12</v>
      </c>
      <c r="N108" s="8">
        <v>201</v>
      </c>
      <c r="O108" s="8">
        <v>95</v>
      </c>
      <c r="P108" s="8">
        <v>15</v>
      </c>
      <c r="Q108" s="8">
        <v>17</v>
      </c>
      <c r="R108" s="8">
        <v>133</v>
      </c>
      <c r="S108" s="8">
        <v>84894</v>
      </c>
      <c r="T108" s="8">
        <v>9621</v>
      </c>
      <c r="U108" s="8">
        <v>23</v>
      </c>
      <c r="V108" s="8">
        <v>24</v>
      </c>
      <c r="W108" s="8">
        <v>14</v>
      </c>
      <c r="X108" s="8">
        <v>10</v>
      </c>
      <c r="Y108" s="8">
        <v>291</v>
      </c>
      <c r="Z108" s="8">
        <v>327</v>
      </c>
      <c r="AA108" s="8">
        <v>17</v>
      </c>
      <c r="AB108" s="8">
        <v>10</v>
      </c>
      <c r="AC108" s="8">
        <v>7</v>
      </c>
      <c r="AD108" s="8">
        <v>18</v>
      </c>
      <c r="AE108" s="8">
        <v>19</v>
      </c>
      <c r="AF108" s="8">
        <v>73</v>
      </c>
      <c r="AG108" s="8">
        <v>452</v>
      </c>
      <c r="AH108" s="8">
        <v>9</v>
      </c>
      <c r="AI108" s="8">
        <v>2</v>
      </c>
      <c r="AJ108" s="8">
        <v>34</v>
      </c>
      <c r="AK108" s="8">
        <v>7</v>
      </c>
      <c r="AL108" s="8">
        <v>166</v>
      </c>
      <c r="AM108" s="8">
        <v>8</v>
      </c>
      <c r="AN108" s="8">
        <v>12</v>
      </c>
      <c r="AO108" s="8">
        <v>55</v>
      </c>
      <c r="AP108" s="8">
        <v>29</v>
      </c>
      <c r="AQ108" s="8">
        <v>192</v>
      </c>
      <c r="AR108" s="8">
        <v>24</v>
      </c>
      <c r="AS108" s="8">
        <v>94</v>
      </c>
      <c r="AT108" s="8">
        <v>76</v>
      </c>
      <c r="AU108" s="8">
        <v>25</v>
      </c>
      <c r="AV108" s="8">
        <v>20</v>
      </c>
      <c r="AW108" s="8">
        <v>25</v>
      </c>
      <c r="AX108" s="8">
        <v>102</v>
      </c>
      <c r="AY108" s="8">
        <v>16</v>
      </c>
      <c r="AZ108" s="8">
        <v>1492</v>
      </c>
      <c r="BA108" s="8">
        <v>10</v>
      </c>
      <c r="BB108" s="8">
        <v>27</v>
      </c>
      <c r="BC108" s="8">
        <v>34</v>
      </c>
      <c r="BD108" s="8">
        <v>38</v>
      </c>
      <c r="BE108" s="8">
        <v>3</v>
      </c>
      <c r="BF108" s="8">
        <v>8</v>
      </c>
      <c r="BG108" s="8">
        <v>16</v>
      </c>
      <c r="BH108" s="8">
        <v>21</v>
      </c>
      <c r="BI108" s="8">
        <v>10</v>
      </c>
      <c r="BJ108" s="8">
        <v>108</v>
      </c>
      <c r="BK108" s="8">
        <v>6</v>
      </c>
      <c r="BL108" s="8">
        <v>4</v>
      </c>
      <c r="BM108" s="8">
        <v>169</v>
      </c>
      <c r="BN108" s="8">
        <v>53</v>
      </c>
      <c r="BO108" s="8">
        <v>17</v>
      </c>
      <c r="BP108" s="8">
        <v>17</v>
      </c>
      <c r="BQ108" s="8">
        <v>274</v>
      </c>
      <c r="BR108" s="8">
        <v>96</v>
      </c>
      <c r="BS108" s="8">
        <v>16</v>
      </c>
      <c r="BT108" s="8">
        <v>19</v>
      </c>
      <c r="BU108" s="8">
        <v>75</v>
      </c>
      <c r="BV108" s="8">
        <v>21982</v>
      </c>
      <c r="BW108" s="8">
        <v>13</v>
      </c>
      <c r="BX108" s="8">
        <v>16</v>
      </c>
      <c r="BY108" s="8">
        <v>10</v>
      </c>
      <c r="BZ108" s="8">
        <v>9</v>
      </c>
      <c r="CA108" s="8">
        <v>53</v>
      </c>
      <c r="CB108" s="8">
        <v>24</v>
      </c>
      <c r="CC108" s="8">
        <v>13</v>
      </c>
      <c r="CD108" s="8">
        <v>81</v>
      </c>
      <c r="CE108" s="8">
        <v>27</v>
      </c>
      <c r="CF108" s="8">
        <v>10</v>
      </c>
      <c r="CG108" s="8">
        <v>9</v>
      </c>
      <c r="CH108" s="8">
        <v>9</v>
      </c>
      <c r="CI108" s="8">
        <v>33</v>
      </c>
      <c r="CJ108" s="8">
        <v>2</v>
      </c>
      <c r="CK108" s="8">
        <v>5</v>
      </c>
      <c r="CL108" s="8">
        <v>20</v>
      </c>
      <c r="CM108" s="8">
        <v>3</v>
      </c>
      <c r="CN108" s="8">
        <v>28</v>
      </c>
      <c r="CO108" s="8">
        <v>13</v>
      </c>
      <c r="CP108" s="8">
        <v>10</v>
      </c>
      <c r="CQ108" s="8">
        <v>20</v>
      </c>
      <c r="CR108" s="8">
        <v>10</v>
      </c>
      <c r="CS108" s="8">
        <v>10</v>
      </c>
      <c r="CT108" s="8">
        <v>4</v>
      </c>
      <c r="CU108" s="8">
        <v>5</v>
      </c>
      <c r="CV108" s="8">
        <v>32</v>
      </c>
      <c r="CW108" s="8">
        <v>147</v>
      </c>
      <c r="CX108" s="8">
        <v>113</v>
      </c>
      <c r="CY108" s="8">
        <v>26</v>
      </c>
      <c r="CZ108" s="8">
        <v>181</v>
      </c>
      <c r="DA108" s="8">
        <v>54</v>
      </c>
      <c r="DB108" s="8">
        <v>26</v>
      </c>
      <c r="DC108" s="8">
        <v>14</v>
      </c>
      <c r="DD108" s="8">
        <v>28</v>
      </c>
      <c r="DE108" s="8">
        <v>204</v>
      </c>
      <c r="DF108" s="8">
        <v>71616</v>
      </c>
      <c r="DG108" s="8">
        <v>21</v>
      </c>
      <c r="DH108" s="8">
        <v>140</v>
      </c>
      <c r="DI108" s="8">
        <v>116</v>
      </c>
      <c r="DJ108" s="8">
        <v>7</v>
      </c>
      <c r="DK108" s="8">
        <v>25</v>
      </c>
      <c r="DL108" s="8">
        <v>104</v>
      </c>
      <c r="DM108" s="8">
        <v>8</v>
      </c>
      <c r="DN108" s="8">
        <v>20</v>
      </c>
      <c r="DO108" s="8">
        <v>22</v>
      </c>
      <c r="DP108" s="8">
        <v>20</v>
      </c>
      <c r="DQ108" s="8">
        <v>9</v>
      </c>
      <c r="DR108" s="8">
        <v>2</v>
      </c>
      <c r="DS108" s="8">
        <v>932</v>
      </c>
      <c r="DT108" s="8">
        <v>31</v>
      </c>
      <c r="DU108" s="8">
        <v>9</v>
      </c>
      <c r="DV108" s="8">
        <v>9</v>
      </c>
      <c r="DW108" s="8">
        <v>20</v>
      </c>
      <c r="DX108" s="8">
        <v>72</v>
      </c>
      <c r="DY108" s="8">
        <v>39</v>
      </c>
      <c r="DZ108" s="8">
        <v>38</v>
      </c>
      <c r="EA108" s="8">
        <v>23</v>
      </c>
      <c r="EB108" s="8">
        <v>48</v>
      </c>
      <c r="EC108" s="8">
        <v>26</v>
      </c>
      <c r="ED108" s="8">
        <v>49</v>
      </c>
      <c r="EE108" s="8">
        <v>31</v>
      </c>
      <c r="EF108" s="8">
        <v>20</v>
      </c>
      <c r="EG108" s="8">
        <v>7</v>
      </c>
    </row>
    <row r="109" spans="2:137" s="10" customFormat="1" ht="12.75">
      <c r="B109" s="11" t="s">
        <v>118</v>
      </c>
      <c r="C109" s="12">
        <f aca="true" t="shared" si="45" ref="C109:AH109">C108/196840</f>
        <v>0.00027941475309896363</v>
      </c>
      <c r="D109" s="12">
        <f t="shared" si="45"/>
        <v>0.00029465555781345255</v>
      </c>
      <c r="E109" s="12">
        <f t="shared" si="45"/>
        <v>8.636456004877057E-05</v>
      </c>
      <c r="F109" s="12">
        <f t="shared" si="45"/>
        <v>6.604348709611868E-05</v>
      </c>
      <c r="G109" s="12">
        <f t="shared" si="45"/>
        <v>0.00035561877667140827</v>
      </c>
      <c r="H109" s="12">
        <f t="shared" si="45"/>
        <v>0.00024893314366998575</v>
      </c>
      <c r="I109" s="12">
        <f t="shared" si="45"/>
        <v>0.0006807559439138387</v>
      </c>
      <c r="J109" s="12">
        <f t="shared" si="45"/>
        <v>9.652509652509652E-05</v>
      </c>
      <c r="K109" s="12">
        <f t="shared" si="45"/>
        <v>4.5722414143466774E-05</v>
      </c>
      <c r="L109" s="12">
        <f t="shared" si="45"/>
        <v>0.00013208697419223736</v>
      </c>
      <c r="M109" s="12">
        <f t="shared" si="45"/>
        <v>6.09632188579557E-05</v>
      </c>
      <c r="N109" s="12">
        <f t="shared" si="45"/>
        <v>0.001021133915870758</v>
      </c>
      <c r="O109" s="12">
        <f t="shared" si="45"/>
        <v>0.00048262548262548264</v>
      </c>
      <c r="P109" s="12">
        <f t="shared" si="45"/>
        <v>7.620402357244462E-05</v>
      </c>
      <c r="Q109" s="12">
        <f t="shared" si="45"/>
        <v>8.636456004877057E-05</v>
      </c>
      <c r="R109" s="12">
        <f t="shared" si="45"/>
        <v>0.0006756756756756757</v>
      </c>
      <c r="S109" s="12">
        <f t="shared" si="45"/>
        <v>0.4312842918106076</v>
      </c>
      <c r="T109" s="12">
        <f t="shared" si="45"/>
        <v>0.04887726071936598</v>
      </c>
      <c r="U109" s="12">
        <f t="shared" si="45"/>
        <v>0.00011684616947774843</v>
      </c>
      <c r="V109" s="12">
        <f t="shared" si="45"/>
        <v>0.0001219264377159114</v>
      </c>
      <c r="W109" s="12">
        <f t="shared" si="45"/>
        <v>7.112375533428166E-05</v>
      </c>
      <c r="X109" s="12">
        <f t="shared" si="45"/>
        <v>5.080268238162975E-05</v>
      </c>
      <c r="Y109" s="12">
        <f t="shared" si="45"/>
        <v>0.0014783580573054257</v>
      </c>
      <c r="Z109" s="12">
        <f t="shared" si="45"/>
        <v>0.0016612477138792927</v>
      </c>
      <c r="AA109" s="12">
        <f t="shared" si="45"/>
        <v>8.636456004877057E-05</v>
      </c>
      <c r="AB109" s="12">
        <f t="shared" si="45"/>
        <v>5.080268238162975E-05</v>
      </c>
      <c r="AC109" s="12">
        <f t="shared" si="45"/>
        <v>3.556187766714083E-05</v>
      </c>
      <c r="AD109" s="12">
        <f t="shared" si="45"/>
        <v>9.144482828693355E-05</v>
      </c>
      <c r="AE109" s="12">
        <f t="shared" si="45"/>
        <v>9.652509652509652E-05</v>
      </c>
      <c r="AF109" s="12">
        <f t="shared" si="45"/>
        <v>0.0003708595813858972</v>
      </c>
      <c r="AG109" s="12">
        <f t="shared" si="45"/>
        <v>0.0022962812436496645</v>
      </c>
      <c r="AH109" s="12">
        <f t="shared" si="45"/>
        <v>4.5722414143466774E-05</v>
      </c>
      <c r="AI109" s="12">
        <f aca="true" t="shared" si="46" ref="AI109:CT109">AI108/196840</f>
        <v>1.016053647632595E-05</v>
      </c>
      <c r="AJ109" s="12">
        <f t="shared" si="46"/>
        <v>0.00017272912009754114</v>
      </c>
      <c r="AK109" s="12">
        <f t="shared" si="46"/>
        <v>3.556187766714083E-05</v>
      </c>
      <c r="AL109" s="12">
        <f t="shared" si="46"/>
        <v>0.0008433245275350538</v>
      </c>
      <c r="AM109" s="12">
        <f t="shared" si="46"/>
        <v>4.06421459053038E-05</v>
      </c>
      <c r="AN109" s="12">
        <f t="shared" si="46"/>
        <v>6.09632188579557E-05</v>
      </c>
      <c r="AO109" s="12">
        <f t="shared" si="46"/>
        <v>0.00027941475309896363</v>
      </c>
      <c r="AP109" s="12">
        <f t="shared" si="46"/>
        <v>0.00014732777890672628</v>
      </c>
      <c r="AQ109" s="12">
        <f t="shared" si="46"/>
        <v>0.0009754115017272913</v>
      </c>
      <c r="AR109" s="12">
        <f t="shared" si="46"/>
        <v>0.0001219264377159114</v>
      </c>
      <c r="AS109" s="12">
        <f t="shared" si="46"/>
        <v>0.00047754521438731965</v>
      </c>
      <c r="AT109" s="12">
        <f t="shared" si="46"/>
        <v>0.0003861003861003861</v>
      </c>
      <c r="AU109" s="12">
        <f t="shared" si="46"/>
        <v>0.00012700670595407437</v>
      </c>
      <c r="AV109" s="12">
        <f t="shared" si="46"/>
        <v>0.0001016053647632595</v>
      </c>
      <c r="AW109" s="12">
        <f t="shared" si="46"/>
        <v>0.00012700670595407437</v>
      </c>
      <c r="AX109" s="12">
        <f t="shared" si="46"/>
        <v>0.0005181873602926235</v>
      </c>
      <c r="AY109" s="12">
        <f t="shared" si="46"/>
        <v>8.12842918106076E-05</v>
      </c>
      <c r="AZ109" s="12">
        <f t="shared" si="46"/>
        <v>0.0075797602113391585</v>
      </c>
      <c r="BA109" s="12">
        <f t="shared" si="46"/>
        <v>5.080268238162975E-05</v>
      </c>
      <c r="BB109" s="12">
        <f t="shared" si="46"/>
        <v>0.00013716724243040032</v>
      </c>
      <c r="BC109" s="12">
        <f t="shared" si="46"/>
        <v>0.00017272912009754114</v>
      </c>
      <c r="BD109" s="12">
        <f t="shared" si="46"/>
        <v>0.00019305019305019305</v>
      </c>
      <c r="BE109" s="12">
        <f t="shared" si="46"/>
        <v>1.5240804714488926E-05</v>
      </c>
      <c r="BF109" s="12">
        <f t="shared" si="46"/>
        <v>4.06421459053038E-05</v>
      </c>
      <c r="BG109" s="12">
        <f t="shared" si="46"/>
        <v>8.12842918106076E-05</v>
      </c>
      <c r="BH109" s="12">
        <f t="shared" si="46"/>
        <v>0.00010668563300142248</v>
      </c>
      <c r="BI109" s="12">
        <f t="shared" si="46"/>
        <v>5.080268238162975E-05</v>
      </c>
      <c r="BJ109" s="12">
        <f t="shared" si="46"/>
        <v>0.0005486689697216013</v>
      </c>
      <c r="BK109" s="12">
        <f t="shared" si="46"/>
        <v>3.048160942897785E-05</v>
      </c>
      <c r="BL109" s="12">
        <f t="shared" si="46"/>
        <v>2.03210729526519E-05</v>
      </c>
      <c r="BM109" s="12">
        <f t="shared" si="46"/>
        <v>0.0008585653322495428</v>
      </c>
      <c r="BN109" s="12">
        <f t="shared" si="46"/>
        <v>0.00026925421662263765</v>
      </c>
      <c r="BO109" s="12">
        <f t="shared" si="46"/>
        <v>8.636456004877057E-05</v>
      </c>
      <c r="BP109" s="12">
        <f t="shared" si="46"/>
        <v>8.636456004877057E-05</v>
      </c>
      <c r="BQ109" s="12">
        <f t="shared" si="46"/>
        <v>0.0013919934972566551</v>
      </c>
      <c r="BR109" s="12">
        <f t="shared" si="46"/>
        <v>0.0004877057508636456</v>
      </c>
      <c r="BS109" s="12">
        <f t="shared" si="46"/>
        <v>8.12842918106076E-05</v>
      </c>
      <c r="BT109" s="12">
        <f t="shared" si="46"/>
        <v>9.652509652509652E-05</v>
      </c>
      <c r="BU109" s="12">
        <f t="shared" si="46"/>
        <v>0.0003810201178622231</v>
      </c>
      <c r="BV109" s="12">
        <f t="shared" si="46"/>
        <v>0.11167445641129851</v>
      </c>
      <c r="BW109" s="12">
        <f t="shared" si="46"/>
        <v>6.604348709611868E-05</v>
      </c>
      <c r="BX109" s="12">
        <f t="shared" si="46"/>
        <v>8.12842918106076E-05</v>
      </c>
      <c r="BY109" s="12">
        <f t="shared" si="46"/>
        <v>5.080268238162975E-05</v>
      </c>
      <c r="BZ109" s="12">
        <f t="shared" si="46"/>
        <v>4.5722414143466774E-05</v>
      </c>
      <c r="CA109" s="12">
        <f t="shared" si="46"/>
        <v>0.00026925421662263765</v>
      </c>
      <c r="CB109" s="12">
        <f t="shared" si="46"/>
        <v>0.0001219264377159114</v>
      </c>
      <c r="CC109" s="12">
        <f t="shared" si="46"/>
        <v>6.604348709611868E-05</v>
      </c>
      <c r="CD109" s="12">
        <f t="shared" si="46"/>
        <v>0.000411501727291201</v>
      </c>
      <c r="CE109" s="12">
        <f t="shared" si="46"/>
        <v>0.00013716724243040032</v>
      </c>
      <c r="CF109" s="12">
        <f t="shared" si="46"/>
        <v>5.080268238162975E-05</v>
      </c>
      <c r="CG109" s="12">
        <f t="shared" si="46"/>
        <v>4.5722414143466774E-05</v>
      </c>
      <c r="CH109" s="12">
        <f t="shared" si="46"/>
        <v>4.5722414143466774E-05</v>
      </c>
      <c r="CI109" s="12">
        <f t="shared" si="46"/>
        <v>0.00016764885185937818</v>
      </c>
      <c r="CJ109" s="12">
        <f t="shared" si="46"/>
        <v>1.016053647632595E-05</v>
      </c>
      <c r="CK109" s="12">
        <f t="shared" si="46"/>
        <v>2.5401341190814875E-05</v>
      </c>
      <c r="CL109" s="12">
        <f t="shared" si="46"/>
        <v>0.0001016053647632595</v>
      </c>
      <c r="CM109" s="12">
        <f t="shared" si="46"/>
        <v>1.5240804714488926E-05</v>
      </c>
      <c r="CN109" s="12">
        <f t="shared" si="46"/>
        <v>0.0001422475106685633</v>
      </c>
      <c r="CO109" s="12">
        <f t="shared" si="46"/>
        <v>6.604348709611868E-05</v>
      </c>
      <c r="CP109" s="12">
        <f t="shared" si="46"/>
        <v>5.080268238162975E-05</v>
      </c>
      <c r="CQ109" s="12">
        <f t="shared" si="46"/>
        <v>0.0001016053647632595</v>
      </c>
      <c r="CR109" s="12">
        <f t="shared" si="46"/>
        <v>5.080268238162975E-05</v>
      </c>
      <c r="CS109" s="12">
        <f t="shared" si="46"/>
        <v>5.080268238162975E-05</v>
      </c>
      <c r="CT109" s="12">
        <f t="shared" si="46"/>
        <v>2.03210729526519E-05</v>
      </c>
      <c r="CU109" s="12">
        <f aca="true" t="shared" si="47" ref="CU109:EG109">CU108/196840</f>
        <v>2.5401341190814875E-05</v>
      </c>
      <c r="CV109" s="12">
        <f t="shared" si="47"/>
        <v>0.0001625685836212152</v>
      </c>
      <c r="CW109" s="12">
        <f t="shared" si="47"/>
        <v>0.0007467994310099574</v>
      </c>
      <c r="CX109" s="12">
        <f t="shared" si="47"/>
        <v>0.0005740703109124161</v>
      </c>
      <c r="CY109" s="12">
        <f t="shared" si="47"/>
        <v>0.00013208697419223736</v>
      </c>
      <c r="CZ109" s="12">
        <f t="shared" si="47"/>
        <v>0.0009195285511074985</v>
      </c>
      <c r="DA109" s="12">
        <f t="shared" si="47"/>
        <v>0.00027433448486080064</v>
      </c>
      <c r="DB109" s="12">
        <f t="shared" si="47"/>
        <v>0.00013208697419223736</v>
      </c>
      <c r="DC109" s="12">
        <f t="shared" si="47"/>
        <v>7.112375533428166E-05</v>
      </c>
      <c r="DD109" s="12">
        <f t="shared" si="47"/>
        <v>0.0001422475106685633</v>
      </c>
      <c r="DE109" s="12">
        <f t="shared" si="47"/>
        <v>0.001036374720585247</v>
      </c>
      <c r="DF109" s="12">
        <f t="shared" si="47"/>
        <v>0.3638284901442796</v>
      </c>
      <c r="DG109" s="12">
        <f t="shared" si="47"/>
        <v>0.00010668563300142248</v>
      </c>
      <c r="DH109" s="12">
        <f t="shared" si="47"/>
        <v>0.0007112375533428165</v>
      </c>
      <c r="DI109" s="12">
        <f t="shared" si="47"/>
        <v>0.0005893111156269051</v>
      </c>
      <c r="DJ109" s="12">
        <f t="shared" si="47"/>
        <v>3.556187766714083E-05</v>
      </c>
      <c r="DK109" s="12">
        <f t="shared" si="47"/>
        <v>0.00012700670595407437</v>
      </c>
      <c r="DL109" s="12">
        <f t="shared" si="47"/>
        <v>0.0005283478967689494</v>
      </c>
      <c r="DM109" s="12">
        <f t="shared" si="47"/>
        <v>4.06421459053038E-05</v>
      </c>
      <c r="DN109" s="12">
        <f t="shared" si="47"/>
        <v>0.0001016053647632595</v>
      </c>
      <c r="DO109" s="12">
        <f t="shared" si="47"/>
        <v>0.00011176590123958545</v>
      </c>
      <c r="DP109" s="12">
        <f t="shared" si="47"/>
        <v>0.0001016053647632595</v>
      </c>
      <c r="DQ109" s="12">
        <f t="shared" si="47"/>
        <v>4.5722414143466774E-05</v>
      </c>
      <c r="DR109" s="12">
        <f t="shared" si="47"/>
        <v>1.016053647632595E-05</v>
      </c>
      <c r="DS109" s="12">
        <f t="shared" si="47"/>
        <v>0.004734809997967893</v>
      </c>
      <c r="DT109" s="12">
        <f t="shared" si="47"/>
        <v>0.00015748831538305223</v>
      </c>
      <c r="DU109" s="12">
        <f t="shared" si="47"/>
        <v>4.5722414143466774E-05</v>
      </c>
      <c r="DV109" s="12">
        <f t="shared" si="47"/>
        <v>4.5722414143466774E-05</v>
      </c>
      <c r="DW109" s="12">
        <f t="shared" si="47"/>
        <v>0.0001016053647632595</v>
      </c>
      <c r="DX109" s="12">
        <f t="shared" si="47"/>
        <v>0.0003657793131477342</v>
      </c>
      <c r="DY109" s="12">
        <f t="shared" si="47"/>
        <v>0.000198130461288356</v>
      </c>
      <c r="DZ109" s="12">
        <f t="shared" si="47"/>
        <v>0.00019305019305019305</v>
      </c>
      <c r="EA109" s="12">
        <f t="shared" si="47"/>
        <v>0.00011684616947774843</v>
      </c>
      <c r="EB109" s="12">
        <f t="shared" si="47"/>
        <v>0.0002438528754318228</v>
      </c>
      <c r="EC109" s="12">
        <f t="shared" si="47"/>
        <v>0.00013208697419223736</v>
      </c>
      <c r="ED109" s="12">
        <f t="shared" si="47"/>
        <v>0.00024893314366998575</v>
      </c>
      <c r="EE109" s="12">
        <f t="shared" si="47"/>
        <v>0.00015748831538305223</v>
      </c>
      <c r="EF109" s="12">
        <f t="shared" si="47"/>
        <v>0.0001016053647632595</v>
      </c>
      <c r="EG109" s="12">
        <f t="shared" si="47"/>
        <v>3.556187766714083E-05</v>
      </c>
    </row>
    <row r="110" spans="2:137" ht="4.5" customHeight="1">
      <c r="B110" s="13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</row>
    <row r="111" spans="1:137" ht="12.75">
      <c r="A111" s="3" t="s">
        <v>57</v>
      </c>
      <c r="B111" s="13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</row>
    <row r="112" spans="2:137" ht="12.75">
      <c r="B112" s="7" t="s">
        <v>50</v>
      </c>
      <c r="C112" s="8">
        <v>40</v>
      </c>
      <c r="D112" s="8">
        <v>31</v>
      </c>
      <c r="E112" s="8">
        <v>6</v>
      </c>
      <c r="F112" s="8">
        <v>8</v>
      </c>
      <c r="G112" s="8">
        <v>51</v>
      </c>
      <c r="H112" s="8">
        <v>63</v>
      </c>
      <c r="I112" s="8">
        <v>114</v>
      </c>
      <c r="J112" s="8">
        <v>40</v>
      </c>
      <c r="K112" s="8">
        <v>24</v>
      </c>
      <c r="L112" s="8">
        <v>64</v>
      </c>
      <c r="M112" s="8">
        <v>24</v>
      </c>
      <c r="N112" s="8">
        <v>197</v>
      </c>
      <c r="O112" s="8">
        <v>61</v>
      </c>
      <c r="P112" s="8">
        <v>14</v>
      </c>
      <c r="Q112" s="8">
        <v>15</v>
      </c>
      <c r="R112" s="8">
        <v>147</v>
      </c>
      <c r="S112" s="8">
        <v>57779</v>
      </c>
      <c r="T112" s="8">
        <v>5858</v>
      </c>
      <c r="U112" s="8">
        <v>17</v>
      </c>
      <c r="V112" s="8">
        <v>12</v>
      </c>
      <c r="W112" s="8">
        <v>7</v>
      </c>
      <c r="X112" s="8">
        <v>10</v>
      </c>
      <c r="Y112" s="8">
        <v>205</v>
      </c>
      <c r="Z112" s="8">
        <v>276</v>
      </c>
      <c r="AA112" s="8">
        <v>18</v>
      </c>
      <c r="AB112" s="8">
        <v>4</v>
      </c>
      <c r="AC112" s="8">
        <v>6</v>
      </c>
      <c r="AD112" s="8">
        <v>13</v>
      </c>
      <c r="AE112" s="8">
        <v>9</v>
      </c>
      <c r="AF112" s="8">
        <v>47</v>
      </c>
      <c r="AG112" s="8">
        <v>297</v>
      </c>
      <c r="AH112" s="8">
        <v>6</v>
      </c>
      <c r="AI112" s="8">
        <v>3</v>
      </c>
      <c r="AJ112" s="8">
        <v>25</v>
      </c>
      <c r="AK112" s="8">
        <v>3</v>
      </c>
      <c r="AL112" s="8">
        <v>155</v>
      </c>
      <c r="AM112" s="8">
        <v>4</v>
      </c>
      <c r="AN112" s="8">
        <v>6</v>
      </c>
      <c r="AO112" s="8">
        <v>44</v>
      </c>
      <c r="AP112" s="8">
        <v>25</v>
      </c>
      <c r="AQ112" s="8">
        <v>118</v>
      </c>
      <c r="AR112" s="8">
        <v>14</v>
      </c>
      <c r="AS112" s="8">
        <v>46</v>
      </c>
      <c r="AT112" s="8">
        <v>67</v>
      </c>
      <c r="AU112" s="8">
        <v>18</v>
      </c>
      <c r="AV112" s="8">
        <v>19</v>
      </c>
      <c r="AW112" s="8">
        <v>33</v>
      </c>
      <c r="AX112" s="8">
        <v>60</v>
      </c>
      <c r="AY112" s="8">
        <v>19</v>
      </c>
      <c r="AZ112" s="8">
        <v>845</v>
      </c>
      <c r="BA112" s="8">
        <v>9</v>
      </c>
      <c r="BB112" s="8">
        <v>16</v>
      </c>
      <c r="BC112" s="8">
        <v>25</v>
      </c>
      <c r="BD112" s="8">
        <v>40</v>
      </c>
      <c r="BE112" s="8">
        <v>2</v>
      </c>
      <c r="BF112" s="8">
        <v>6</v>
      </c>
      <c r="BG112" s="8">
        <v>23</v>
      </c>
      <c r="BH112" s="8">
        <v>17</v>
      </c>
      <c r="BI112" s="8">
        <v>13</v>
      </c>
      <c r="BJ112" s="8">
        <v>47</v>
      </c>
      <c r="BK112" s="8">
        <v>5</v>
      </c>
      <c r="BL112" s="8">
        <v>3</v>
      </c>
      <c r="BM112" s="8">
        <v>188</v>
      </c>
      <c r="BN112" s="8">
        <v>52</v>
      </c>
      <c r="BO112" s="8">
        <v>18</v>
      </c>
      <c r="BP112" s="8">
        <v>21</v>
      </c>
      <c r="BQ112" s="8">
        <v>206</v>
      </c>
      <c r="BR112" s="8">
        <v>46</v>
      </c>
      <c r="BS112" s="8">
        <v>8</v>
      </c>
      <c r="BT112" s="8">
        <v>31</v>
      </c>
      <c r="BU112" s="8">
        <v>88</v>
      </c>
      <c r="BV112" s="8">
        <v>20981</v>
      </c>
      <c r="BW112" s="8">
        <v>13</v>
      </c>
      <c r="BX112" s="8">
        <v>19</v>
      </c>
      <c r="BY112" s="8">
        <v>38</v>
      </c>
      <c r="BZ112" s="8">
        <v>13</v>
      </c>
      <c r="CA112" s="8">
        <v>54</v>
      </c>
      <c r="CB112" s="8">
        <v>20</v>
      </c>
      <c r="CC112" s="8">
        <v>18</v>
      </c>
      <c r="CD112" s="8">
        <v>40</v>
      </c>
      <c r="CE112" s="8">
        <v>29</v>
      </c>
      <c r="CF112" s="8">
        <v>10</v>
      </c>
      <c r="CG112" s="8">
        <v>14</v>
      </c>
      <c r="CH112" s="8">
        <v>16</v>
      </c>
      <c r="CI112" s="8">
        <v>17</v>
      </c>
      <c r="CJ112" s="8">
        <v>2</v>
      </c>
      <c r="CK112" s="8">
        <v>10</v>
      </c>
      <c r="CL112" s="8">
        <v>25</v>
      </c>
      <c r="CM112" s="8">
        <v>1</v>
      </c>
      <c r="CN112" s="8">
        <v>17</v>
      </c>
      <c r="CO112" s="8">
        <v>10</v>
      </c>
      <c r="CP112" s="8">
        <v>10</v>
      </c>
      <c r="CQ112" s="8">
        <v>11</v>
      </c>
      <c r="CR112" s="8">
        <v>12</v>
      </c>
      <c r="CS112" s="8">
        <v>1</v>
      </c>
      <c r="CT112" s="8">
        <v>2</v>
      </c>
      <c r="CU112" s="8">
        <v>3</v>
      </c>
      <c r="CV112" s="8">
        <v>27</v>
      </c>
      <c r="CW112" s="8">
        <v>113</v>
      </c>
      <c r="CX112" s="8">
        <v>49</v>
      </c>
      <c r="CY112" s="8">
        <v>30</v>
      </c>
      <c r="CZ112" s="8">
        <v>78</v>
      </c>
      <c r="DA112" s="8">
        <v>176</v>
      </c>
      <c r="DB112" s="8">
        <v>119</v>
      </c>
      <c r="DC112" s="8">
        <v>33</v>
      </c>
      <c r="DD112" s="8">
        <v>68</v>
      </c>
      <c r="DE112" s="8">
        <v>241</v>
      </c>
      <c r="DF112" s="8">
        <v>63495</v>
      </c>
      <c r="DG112" s="8">
        <v>8</v>
      </c>
      <c r="DH112" s="8">
        <v>108</v>
      </c>
      <c r="DI112" s="8">
        <v>150</v>
      </c>
      <c r="DJ112" s="8">
        <v>13</v>
      </c>
      <c r="DK112" s="8">
        <v>24</v>
      </c>
      <c r="DL112" s="8">
        <v>104</v>
      </c>
      <c r="DM112" s="8">
        <v>3</v>
      </c>
      <c r="DN112" s="8">
        <v>11</v>
      </c>
      <c r="DO112" s="8">
        <v>14</v>
      </c>
      <c r="DP112" s="8">
        <v>10</v>
      </c>
      <c r="DQ112" s="8">
        <v>24</v>
      </c>
      <c r="DR112" s="8">
        <v>0</v>
      </c>
      <c r="DS112" s="8">
        <v>530</v>
      </c>
      <c r="DT112" s="8">
        <v>31</v>
      </c>
      <c r="DU112" s="8">
        <v>14</v>
      </c>
      <c r="DV112" s="8">
        <v>10</v>
      </c>
      <c r="DW112" s="8">
        <v>17</v>
      </c>
      <c r="DX112" s="8">
        <v>594</v>
      </c>
      <c r="DY112" s="8">
        <v>6</v>
      </c>
      <c r="DZ112" s="8">
        <v>19</v>
      </c>
      <c r="EA112" s="8">
        <v>22</v>
      </c>
      <c r="EB112" s="8">
        <v>35</v>
      </c>
      <c r="EC112" s="8">
        <v>17</v>
      </c>
      <c r="ED112" s="8">
        <v>23</v>
      </c>
      <c r="EE112" s="8">
        <v>6</v>
      </c>
      <c r="EF112" s="8">
        <v>14</v>
      </c>
      <c r="EG112" s="8">
        <v>7</v>
      </c>
    </row>
    <row r="113" spans="1:137" ht="12.75">
      <c r="A113" s="9" t="s">
        <v>14</v>
      </c>
      <c r="C113" s="8">
        <v>40</v>
      </c>
      <c r="D113" s="8">
        <v>31</v>
      </c>
      <c r="E113" s="8">
        <v>6</v>
      </c>
      <c r="F113" s="8">
        <v>8</v>
      </c>
      <c r="G113" s="8">
        <v>51</v>
      </c>
      <c r="H113" s="8">
        <v>63</v>
      </c>
      <c r="I113" s="8">
        <v>114</v>
      </c>
      <c r="J113" s="8">
        <v>40</v>
      </c>
      <c r="K113" s="8">
        <v>24</v>
      </c>
      <c r="L113" s="8">
        <v>64</v>
      </c>
      <c r="M113" s="8">
        <v>24</v>
      </c>
      <c r="N113" s="8">
        <v>197</v>
      </c>
      <c r="O113" s="8">
        <v>61</v>
      </c>
      <c r="P113" s="8">
        <v>14</v>
      </c>
      <c r="Q113" s="8">
        <v>15</v>
      </c>
      <c r="R113" s="8">
        <v>147</v>
      </c>
      <c r="S113" s="8">
        <v>57779</v>
      </c>
      <c r="T113" s="8">
        <v>5858</v>
      </c>
      <c r="U113" s="8">
        <v>17</v>
      </c>
      <c r="V113" s="8">
        <v>12</v>
      </c>
      <c r="W113" s="8">
        <v>7</v>
      </c>
      <c r="X113" s="8">
        <v>10</v>
      </c>
      <c r="Y113" s="8">
        <v>205</v>
      </c>
      <c r="Z113" s="8">
        <v>276</v>
      </c>
      <c r="AA113" s="8">
        <v>18</v>
      </c>
      <c r="AB113" s="8">
        <v>4</v>
      </c>
      <c r="AC113" s="8">
        <v>6</v>
      </c>
      <c r="AD113" s="8">
        <v>13</v>
      </c>
      <c r="AE113" s="8">
        <v>9</v>
      </c>
      <c r="AF113" s="8">
        <v>47</v>
      </c>
      <c r="AG113" s="8">
        <v>297</v>
      </c>
      <c r="AH113" s="8">
        <v>6</v>
      </c>
      <c r="AI113" s="8">
        <v>3</v>
      </c>
      <c r="AJ113" s="8">
        <v>25</v>
      </c>
      <c r="AK113" s="8">
        <v>3</v>
      </c>
      <c r="AL113" s="8">
        <v>155</v>
      </c>
      <c r="AM113" s="8">
        <v>4</v>
      </c>
      <c r="AN113" s="8">
        <v>6</v>
      </c>
      <c r="AO113" s="8">
        <v>44</v>
      </c>
      <c r="AP113" s="8">
        <v>25</v>
      </c>
      <c r="AQ113" s="8">
        <v>118</v>
      </c>
      <c r="AR113" s="8">
        <v>14</v>
      </c>
      <c r="AS113" s="8">
        <v>46</v>
      </c>
      <c r="AT113" s="8">
        <v>67</v>
      </c>
      <c r="AU113" s="8">
        <v>18</v>
      </c>
      <c r="AV113" s="8">
        <v>19</v>
      </c>
      <c r="AW113" s="8">
        <v>33</v>
      </c>
      <c r="AX113" s="8">
        <v>60</v>
      </c>
      <c r="AY113" s="8">
        <v>19</v>
      </c>
      <c r="AZ113" s="8">
        <v>845</v>
      </c>
      <c r="BA113" s="8">
        <v>9</v>
      </c>
      <c r="BB113" s="8">
        <v>16</v>
      </c>
      <c r="BC113" s="8">
        <v>25</v>
      </c>
      <c r="BD113" s="8">
        <v>40</v>
      </c>
      <c r="BE113" s="8">
        <v>2</v>
      </c>
      <c r="BF113" s="8">
        <v>6</v>
      </c>
      <c r="BG113" s="8">
        <v>23</v>
      </c>
      <c r="BH113" s="8">
        <v>17</v>
      </c>
      <c r="BI113" s="8">
        <v>13</v>
      </c>
      <c r="BJ113" s="8">
        <v>47</v>
      </c>
      <c r="BK113" s="8">
        <v>5</v>
      </c>
      <c r="BL113" s="8">
        <v>3</v>
      </c>
      <c r="BM113" s="8">
        <v>188</v>
      </c>
      <c r="BN113" s="8">
        <v>52</v>
      </c>
      <c r="BO113" s="8">
        <v>18</v>
      </c>
      <c r="BP113" s="8">
        <v>21</v>
      </c>
      <c r="BQ113" s="8">
        <v>206</v>
      </c>
      <c r="BR113" s="8">
        <v>46</v>
      </c>
      <c r="BS113" s="8">
        <v>8</v>
      </c>
      <c r="BT113" s="8">
        <v>31</v>
      </c>
      <c r="BU113" s="8">
        <v>88</v>
      </c>
      <c r="BV113" s="8">
        <v>20981</v>
      </c>
      <c r="BW113" s="8">
        <v>13</v>
      </c>
      <c r="BX113" s="8">
        <v>19</v>
      </c>
      <c r="BY113" s="8">
        <v>38</v>
      </c>
      <c r="BZ113" s="8">
        <v>13</v>
      </c>
      <c r="CA113" s="8">
        <v>54</v>
      </c>
      <c r="CB113" s="8">
        <v>20</v>
      </c>
      <c r="CC113" s="8">
        <v>18</v>
      </c>
      <c r="CD113" s="8">
        <v>40</v>
      </c>
      <c r="CE113" s="8">
        <v>29</v>
      </c>
      <c r="CF113" s="8">
        <v>10</v>
      </c>
      <c r="CG113" s="8">
        <v>14</v>
      </c>
      <c r="CH113" s="8">
        <v>16</v>
      </c>
      <c r="CI113" s="8">
        <v>17</v>
      </c>
      <c r="CJ113" s="8">
        <v>2</v>
      </c>
      <c r="CK113" s="8">
        <v>10</v>
      </c>
      <c r="CL113" s="8">
        <v>25</v>
      </c>
      <c r="CM113" s="8">
        <v>1</v>
      </c>
      <c r="CN113" s="8">
        <v>17</v>
      </c>
      <c r="CO113" s="8">
        <v>10</v>
      </c>
      <c r="CP113" s="8">
        <v>10</v>
      </c>
      <c r="CQ113" s="8">
        <v>11</v>
      </c>
      <c r="CR113" s="8">
        <v>12</v>
      </c>
      <c r="CS113" s="8">
        <v>1</v>
      </c>
      <c r="CT113" s="8">
        <v>2</v>
      </c>
      <c r="CU113" s="8">
        <v>3</v>
      </c>
      <c r="CV113" s="8">
        <v>27</v>
      </c>
      <c r="CW113" s="8">
        <v>113</v>
      </c>
      <c r="CX113" s="8">
        <v>49</v>
      </c>
      <c r="CY113" s="8">
        <v>30</v>
      </c>
      <c r="CZ113" s="8">
        <v>78</v>
      </c>
      <c r="DA113" s="8">
        <v>176</v>
      </c>
      <c r="DB113" s="8">
        <v>119</v>
      </c>
      <c r="DC113" s="8">
        <v>33</v>
      </c>
      <c r="DD113" s="8">
        <v>68</v>
      </c>
      <c r="DE113" s="8">
        <v>241</v>
      </c>
      <c r="DF113" s="8">
        <v>63495</v>
      </c>
      <c r="DG113" s="8">
        <v>8</v>
      </c>
      <c r="DH113" s="8">
        <v>108</v>
      </c>
      <c r="DI113" s="8">
        <v>150</v>
      </c>
      <c r="DJ113" s="8">
        <v>13</v>
      </c>
      <c r="DK113" s="8">
        <v>24</v>
      </c>
      <c r="DL113" s="8">
        <v>104</v>
      </c>
      <c r="DM113" s="8">
        <v>3</v>
      </c>
      <c r="DN113" s="8">
        <v>11</v>
      </c>
      <c r="DO113" s="8">
        <v>14</v>
      </c>
      <c r="DP113" s="8">
        <v>10</v>
      </c>
      <c r="DQ113" s="8">
        <v>24</v>
      </c>
      <c r="DR113" s="8">
        <v>0</v>
      </c>
      <c r="DS113" s="8">
        <v>530</v>
      </c>
      <c r="DT113" s="8">
        <v>31</v>
      </c>
      <c r="DU113" s="8">
        <v>14</v>
      </c>
      <c r="DV113" s="8">
        <v>10</v>
      </c>
      <c r="DW113" s="8">
        <v>17</v>
      </c>
      <c r="DX113" s="8">
        <v>594</v>
      </c>
      <c r="DY113" s="8">
        <v>6</v>
      </c>
      <c r="DZ113" s="8">
        <v>19</v>
      </c>
      <c r="EA113" s="8">
        <v>22</v>
      </c>
      <c r="EB113" s="8">
        <v>35</v>
      </c>
      <c r="EC113" s="8">
        <v>17</v>
      </c>
      <c r="ED113" s="8">
        <v>23</v>
      </c>
      <c r="EE113" s="8">
        <v>6</v>
      </c>
      <c r="EF113" s="8">
        <v>14</v>
      </c>
      <c r="EG113" s="8">
        <v>7</v>
      </c>
    </row>
    <row r="114" spans="2:137" s="10" customFormat="1" ht="12.75">
      <c r="B114" s="11" t="s">
        <v>118</v>
      </c>
      <c r="C114" s="12">
        <f aca="true" t="shared" si="48" ref="C114:AH114">C113/155460</f>
        <v>0.00025730091341824265</v>
      </c>
      <c r="D114" s="12">
        <f t="shared" si="48"/>
        <v>0.00019940820789913805</v>
      </c>
      <c r="E114" s="12">
        <f t="shared" si="48"/>
        <v>3.8595137012736394E-05</v>
      </c>
      <c r="F114" s="12">
        <f t="shared" si="48"/>
        <v>5.146018268364853E-05</v>
      </c>
      <c r="G114" s="12">
        <f t="shared" si="48"/>
        <v>0.00032805866460825937</v>
      </c>
      <c r="H114" s="12">
        <f t="shared" si="48"/>
        <v>0.00040524893863373213</v>
      </c>
      <c r="I114" s="12">
        <f t="shared" si="48"/>
        <v>0.0007333076032419915</v>
      </c>
      <c r="J114" s="12">
        <f t="shared" si="48"/>
        <v>0.00025730091341824265</v>
      </c>
      <c r="K114" s="12">
        <f t="shared" si="48"/>
        <v>0.00015438054805094558</v>
      </c>
      <c r="L114" s="12">
        <f t="shared" si="48"/>
        <v>0.0004116814614691882</v>
      </c>
      <c r="M114" s="12">
        <f t="shared" si="48"/>
        <v>0.00015438054805094558</v>
      </c>
      <c r="N114" s="12">
        <f t="shared" si="48"/>
        <v>0.001267206998584845</v>
      </c>
      <c r="O114" s="12">
        <f t="shared" si="48"/>
        <v>0.00039238389296282</v>
      </c>
      <c r="P114" s="12">
        <f t="shared" si="48"/>
        <v>9.005531969638492E-05</v>
      </c>
      <c r="Q114" s="12">
        <f t="shared" si="48"/>
        <v>9.648784253184099E-05</v>
      </c>
      <c r="R114" s="12">
        <f t="shared" si="48"/>
        <v>0.0009455808568120417</v>
      </c>
      <c r="S114" s="12">
        <f t="shared" si="48"/>
        <v>0.37166473690981605</v>
      </c>
      <c r="T114" s="12">
        <f t="shared" si="48"/>
        <v>0.03768171877010163</v>
      </c>
      <c r="U114" s="12">
        <f t="shared" si="48"/>
        <v>0.00010935288820275312</v>
      </c>
      <c r="V114" s="12">
        <f t="shared" si="48"/>
        <v>7.719027402547279E-05</v>
      </c>
      <c r="W114" s="12">
        <f t="shared" si="48"/>
        <v>4.502765984819246E-05</v>
      </c>
      <c r="X114" s="12">
        <f t="shared" si="48"/>
        <v>6.432522835456066E-05</v>
      </c>
      <c r="Y114" s="12">
        <f t="shared" si="48"/>
        <v>0.0013186671812684934</v>
      </c>
      <c r="Z114" s="12">
        <f t="shared" si="48"/>
        <v>0.0017753763025858743</v>
      </c>
      <c r="AA114" s="12">
        <f t="shared" si="48"/>
        <v>0.00011578541103820918</v>
      </c>
      <c r="AB114" s="12">
        <f t="shared" si="48"/>
        <v>2.5730091341824264E-05</v>
      </c>
      <c r="AC114" s="12">
        <f t="shared" si="48"/>
        <v>3.8595137012736394E-05</v>
      </c>
      <c r="AD114" s="12">
        <f t="shared" si="48"/>
        <v>8.362279686092885E-05</v>
      </c>
      <c r="AE114" s="12">
        <f t="shared" si="48"/>
        <v>5.789270551910459E-05</v>
      </c>
      <c r="AF114" s="12">
        <f t="shared" si="48"/>
        <v>0.0003023285732664351</v>
      </c>
      <c r="AG114" s="12">
        <f t="shared" si="48"/>
        <v>0.0019104592821304516</v>
      </c>
      <c r="AH114" s="12">
        <f t="shared" si="48"/>
        <v>3.8595137012736394E-05</v>
      </c>
      <c r="AI114" s="12">
        <f aca="true" t="shared" si="49" ref="AI114:CT114">AI113/155460</f>
        <v>1.9297568506368197E-05</v>
      </c>
      <c r="AJ114" s="12">
        <f t="shared" si="49"/>
        <v>0.00016081307088640164</v>
      </c>
      <c r="AK114" s="12">
        <f t="shared" si="49"/>
        <v>1.9297568506368197E-05</v>
      </c>
      <c r="AL114" s="12">
        <f t="shared" si="49"/>
        <v>0.0009970410394956903</v>
      </c>
      <c r="AM114" s="12">
        <f t="shared" si="49"/>
        <v>2.5730091341824264E-05</v>
      </c>
      <c r="AN114" s="12">
        <f t="shared" si="49"/>
        <v>3.8595137012736394E-05</v>
      </c>
      <c r="AO114" s="12">
        <f t="shared" si="49"/>
        <v>0.0002830310047600669</v>
      </c>
      <c r="AP114" s="12">
        <f t="shared" si="49"/>
        <v>0.00016081307088640164</v>
      </c>
      <c r="AQ114" s="12">
        <f t="shared" si="49"/>
        <v>0.0007590376945838158</v>
      </c>
      <c r="AR114" s="12">
        <f t="shared" si="49"/>
        <v>9.005531969638492E-05</v>
      </c>
      <c r="AS114" s="12">
        <f t="shared" si="49"/>
        <v>0.00029589605043097903</v>
      </c>
      <c r="AT114" s="12">
        <f t="shared" si="49"/>
        <v>0.0004309790299755564</v>
      </c>
      <c r="AU114" s="12">
        <f t="shared" si="49"/>
        <v>0.00011578541103820918</v>
      </c>
      <c r="AV114" s="12">
        <f t="shared" si="49"/>
        <v>0.00012221793387366526</v>
      </c>
      <c r="AW114" s="12">
        <f t="shared" si="49"/>
        <v>0.00021227325357005018</v>
      </c>
      <c r="AX114" s="12">
        <f t="shared" si="49"/>
        <v>0.00038595137012736397</v>
      </c>
      <c r="AY114" s="12">
        <f t="shared" si="49"/>
        <v>0.00012221793387366526</v>
      </c>
      <c r="AZ114" s="12">
        <f t="shared" si="49"/>
        <v>0.0054354817959603756</v>
      </c>
      <c r="BA114" s="12">
        <f t="shared" si="49"/>
        <v>5.789270551910459E-05</v>
      </c>
      <c r="BB114" s="12">
        <f t="shared" si="49"/>
        <v>0.00010292036536729706</v>
      </c>
      <c r="BC114" s="12">
        <f t="shared" si="49"/>
        <v>0.00016081307088640164</v>
      </c>
      <c r="BD114" s="12">
        <f t="shared" si="49"/>
        <v>0.00025730091341824265</v>
      </c>
      <c r="BE114" s="12">
        <f t="shared" si="49"/>
        <v>1.2865045670912132E-05</v>
      </c>
      <c r="BF114" s="12">
        <f t="shared" si="49"/>
        <v>3.8595137012736394E-05</v>
      </c>
      <c r="BG114" s="12">
        <f t="shared" si="49"/>
        <v>0.00014794802521548951</v>
      </c>
      <c r="BH114" s="12">
        <f t="shared" si="49"/>
        <v>0.00010935288820275312</v>
      </c>
      <c r="BI114" s="12">
        <f t="shared" si="49"/>
        <v>8.362279686092885E-05</v>
      </c>
      <c r="BJ114" s="12">
        <f t="shared" si="49"/>
        <v>0.0003023285732664351</v>
      </c>
      <c r="BK114" s="12">
        <f t="shared" si="49"/>
        <v>3.216261417728033E-05</v>
      </c>
      <c r="BL114" s="12">
        <f t="shared" si="49"/>
        <v>1.9297568506368197E-05</v>
      </c>
      <c r="BM114" s="12">
        <f t="shared" si="49"/>
        <v>0.0012093142930657405</v>
      </c>
      <c r="BN114" s="12">
        <f t="shared" si="49"/>
        <v>0.0003344911874437154</v>
      </c>
      <c r="BO114" s="12">
        <f t="shared" si="49"/>
        <v>0.00011578541103820918</v>
      </c>
      <c r="BP114" s="12">
        <f t="shared" si="49"/>
        <v>0.0001350829795445774</v>
      </c>
      <c r="BQ114" s="12">
        <f t="shared" si="49"/>
        <v>0.0013250997041039496</v>
      </c>
      <c r="BR114" s="12">
        <f t="shared" si="49"/>
        <v>0.00029589605043097903</v>
      </c>
      <c r="BS114" s="12">
        <f t="shared" si="49"/>
        <v>5.146018268364853E-05</v>
      </c>
      <c r="BT114" s="12">
        <f t="shared" si="49"/>
        <v>0.00019940820789913805</v>
      </c>
      <c r="BU114" s="12">
        <f t="shared" si="49"/>
        <v>0.0005660620095201338</v>
      </c>
      <c r="BV114" s="12">
        <f t="shared" si="49"/>
        <v>0.13496076161070372</v>
      </c>
      <c r="BW114" s="12">
        <f t="shared" si="49"/>
        <v>8.362279686092885E-05</v>
      </c>
      <c r="BX114" s="12">
        <f t="shared" si="49"/>
        <v>0.00012221793387366526</v>
      </c>
      <c r="BY114" s="12">
        <f t="shared" si="49"/>
        <v>0.0002444358677473305</v>
      </c>
      <c r="BZ114" s="12">
        <f t="shared" si="49"/>
        <v>8.362279686092885E-05</v>
      </c>
      <c r="CA114" s="12">
        <f t="shared" si="49"/>
        <v>0.00034735623311462754</v>
      </c>
      <c r="CB114" s="12">
        <f t="shared" si="49"/>
        <v>0.00012865045670912132</v>
      </c>
      <c r="CC114" s="12">
        <f t="shared" si="49"/>
        <v>0.00011578541103820918</v>
      </c>
      <c r="CD114" s="12">
        <f t="shared" si="49"/>
        <v>0.00025730091341824265</v>
      </c>
      <c r="CE114" s="12">
        <f t="shared" si="49"/>
        <v>0.00018654316222822592</v>
      </c>
      <c r="CF114" s="12">
        <f t="shared" si="49"/>
        <v>6.432522835456066E-05</v>
      </c>
      <c r="CG114" s="12">
        <f t="shared" si="49"/>
        <v>9.005531969638492E-05</v>
      </c>
      <c r="CH114" s="12">
        <f t="shared" si="49"/>
        <v>0.00010292036536729706</v>
      </c>
      <c r="CI114" s="12">
        <f t="shared" si="49"/>
        <v>0.00010935288820275312</v>
      </c>
      <c r="CJ114" s="12">
        <f t="shared" si="49"/>
        <v>1.2865045670912132E-05</v>
      </c>
      <c r="CK114" s="12">
        <f t="shared" si="49"/>
        <v>6.432522835456066E-05</v>
      </c>
      <c r="CL114" s="12">
        <f t="shared" si="49"/>
        <v>0.00016081307088640164</v>
      </c>
      <c r="CM114" s="12">
        <f t="shared" si="49"/>
        <v>6.432522835456066E-06</v>
      </c>
      <c r="CN114" s="12">
        <f t="shared" si="49"/>
        <v>0.00010935288820275312</v>
      </c>
      <c r="CO114" s="12">
        <f t="shared" si="49"/>
        <v>6.432522835456066E-05</v>
      </c>
      <c r="CP114" s="12">
        <f t="shared" si="49"/>
        <v>6.432522835456066E-05</v>
      </c>
      <c r="CQ114" s="12">
        <f t="shared" si="49"/>
        <v>7.075775119001673E-05</v>
      </c>
      <c r="CR114" s="12">
        <f t="shared" si="49"/>
        <v>7.719027402547279E-05</v>
      </c>
      <c r="CS114" s="12">
        <f t="shared" si="49"/>
        <v>6.432522835456066E-06</v>
      </c>
      <c r="CT114" s="12">
        <f t="shared" si="49"/>
        <v>1.2865045670912132E-05</v>
      </c>
      <c r="CU114" s="12">
        <f aca="true" t="shared" si="50" ref="CU114:EG114">CU113/155460</f>
        <v>1.9297568506368197E-05</v>
      </c>
      <c r="CV114" s="12">
        <f t="shared" si="50"/>
        <v>0.00017367811655731377</v>
      </c>
      <c r="CW114" s="12">
        <f t="shared" si="50"/>
        <v>0.0007268750804065355</v>
      </c>
      <c r="CX114" s="12">
        <f t="shared" si="50"/>
        <v>0.00031519361893734725</v>
      </c>
      <c r="CY114" s="12">
        <f t="shared" si="50"/>
        <v>0.00019297568506368199</v>
      </c>
      <c r="CZ114" s="12">
        <f t="shared" si="50"/>
        <v>0.0005017367811655731</v>
      </c>
      <c r="DA114" s="12">
        <f t="shared" si="50"/>
        <v>0.0011321240190402676</v>
      </c>
      <c r="DB114" s="12">
        <f t="shared" si="50"/>
        <v>0.0007654702174192718</v>
      </c>
      <c r="DC114" s="12">
        <f t="shared" si="50"/>
        <v>0.00021227325357005018</v>
      </c>
      <c r="DD114" s="12">
        <f t="shared" si="50"/>
        <v>0.0004374115528110125</v>
      </c>
      <c r="DE114" s="12">
        <f t="shared" si="50"/>
        <v>0.0015502380033449118</v>
      </c>
      <c r="DF114" s="12">
        <f t="shared" si="50"/>
        <v>0.4084330374372829</v>
      </c>
      <c r="DG114" s="12">
        <f t="shared" si="50"/>
        <v>5.146018268364853E-05</v>
      </c>
      <c r="DH114" s="12">
        <f t="shared" si="50"/>
        <v>0.0006947124662292551</v>
      </c>
      <c r="DI114" s="12">
        <f t="shared" si="50"/>
        <v>0.0009648784253184099</v>
      </c>
      <c r="DJ114" s="12">
        <f t="shared" si="50"/>
        <v>8.362279686092885E-05</v>
      </c>
      <c r="DK114" s="12">
        <f t="shared" si="50"/>
        <v>0.00015438054805094558</v>
      </c>
      <c r="DL114" s="12">
        <f t="shared" si="50"/>
        <v>0.0006689823748874308</v>
      </c>
      <c r="DM114" s="12">
        <f t="shared" si="50"/>
        <v>1.9297568506368197E-05</v>
      </c>
      <c r="DN114" s="12">
        <f t="shared" si="50"/>
        <v>7.075775119001673E-05</v>
      </c>
      <c r="DO114" s="12">
        <f t="shared" si="50"/>
        <v>9.005531969638492E-05</v>
      </c>
      <c r="DP114" s="12">
        <f t="shared" si="50"/>
        <v>6.432522835456066E-05</v>
      </c>
      <c r="DQ114" s="12">
        <f t="shared" si="50"/>
        <v>0.00015438054805094558</v>
      </c>
      <c r="DR114" s="12">
        <f t="shared" si="50"/>
        <v>0</v>
      </c>
      <c r="DS114" s="12">
        <f t="shared" si="50"/>
        <v>0.003409237102791715</v>
      </c>
      <c r="DT114" s="12">
        <f t="shared" si="50"/>
        <v>0.00019940820789913805</v>
      </c>
      <c r="DU114" s="12">
        <f t="shared" si="50"/>
        <v>9.005531969638492E-05</v>
      </c>
      <c r="DV114" s="12">
        <f t="shared" si="50"/>
        <v>6.432522835456066E-05</v>
      </c>
      <c r="DW114" s="12">
        <f t="shared" si="50"/>
        <v>0.00010935288820275312</v>
      </c>
      <c r="DX114" s="12">
        <f t="shared" si="50"/>
        <v>0.003820918564260903</v>
      </c>
      <c r="DY114" s="12">
        <f t="shared" si="50"/>
        <v>3.8595137012736394E-05</v>
      </c>
      <c r="DZ114" s="12">
        <f t="shared" si="50"/>
        <v>0.00012221793387366526</v>
      </c>
      <c r="EA114" s="12">
        <f t="shared" si="50"/>
        <v>0.00014151550238003345</v>
      </c>
      <c r="EB114" s="12">
        <f t="shared" si="50"/>
        <v>0.0002251382992409623</v>
      </c>
      <c r="EC114" s="12">
        <f t="shared" si="50"/>
        <v>0.00010935288820275312</v>
      </c>
      <c r="ED114" s="12">
        <f t="shared" si="50"/>
        <v>0.00014794802521548951</v>
      </c>
      <c r="EE114" s="12">
        <f t="shared" si="50"/>
        <v>3.8595137012736394E-05</v>
      </c>
      <c r="EF114" s="12">
        <f t="shared" si="50"/>
        <v>9.005531969638492E-05</v>
      </c>
      <c r="EG114" s="12">
        <f t="shared" si="50"/>
        <v>4.502765984819246E-05</v>
      </c>
    </row>
    <row r="115" spans="2:137" ht="4.5" customHeight="1">
      <c r="B115" s="13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</row>
    <row r="116" spans="1:137" ht="12.75">
      <c r="A116" s="3" t="s">
        <v>58</v>
      </c>
      <c r="B116" s="13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</row>
    <row r="117" spans="2:137" ht="12.75">
      <c r="B117" s="7" t="s">
        <v>50</v>
      </c>
      <c r="C117" s="8">
        <v>26</v>
      </c>
      <c r="D117" s="8">
        <v>31</v>
      </c>
      <c r="E117" s="8">
        <v>8</v>
      </c>
      <c r="F117" s="8">
        <v>15</v>
      </c>
      <c r="G117" s="8">
        <v>25</v>
      </c>
      <c r="H117" s="8">
        <v>36</v>
      </c>
      <c r="I117" s="8">
        <v>86</v>
      </c>
      <c r="J117" s="8">
        <v>38</v>
      </c>
      <c r="K117" s="8">
        <v>29</v>
      </c>
      <c r="L117" s="8">
        <v>9</v>
      </c>
      <c r="M117" s="8">
        <v>26</v>
      </c>
      <c r="N117" s="8">
        <v>159</v>
      </c>
      <c r="O117" s="8">
        <v>45</v>
      </c>
      <c r="P117" s="8">
        <v>9</v>
      </c>
      <c r="Q117" s="8">
        <v>17</v>
      </c>
      <c r="R117" s="8">
        <v>345</v>
      </c>
      <c r="S117" s="8">
        <v>52927</v>
      </c>
      <c r="T117" s="8">
        <v>4163</v>
      </c>
      <c r="U117" s="8">
        <v>20</v>
      </c>
      <c r="V117" s="8">
        <v>8</v>
      </c>
      <c r="W117" s="8">
        <v>7</v>
      </c>
      <c r="X117" s="8">
        <v>3</v>
      </c>
      <c r="Y117" s="8">
        <v>174</v>
      </c>
      <c r="Z117" s="8">
        <v>212</v>
      </c>
      <c r="AA117" s="8">
        <v>13</v>
      </c>
      <c r="AB117" s="8">
        <v>3</v>
      </c>
      <c r="AC117" s="8">
        <v>7</v>
      </c>
      <c r="AD117" s="8">
        <v>6</v>
      </c>
      <c r="AE117" s="8">
        <v>11</v>
      </c>
      <c r="AF117" s="8">
        <v>44</v>
      </c>
      <c r="AG117" s="8">
        <v>211</v>
      </c>
      <c r="AH117" s="8">
        <v>3</v>
      </c>
      <c r="AI117" s="8">
        <v>9</v>
      </c>
      <c r="AJ117" s="8">
        <v>25</v>
      </c>
      <c r="AK117" s="8">
        <v>8</v>
      </c>
      <c r="AL117" s="8">
        <v>110</v>
      </c>
      <c r="AM117" s="8">
        <v>4</v>
      </c>
      <c r="AN117" s="8">
        <v>7</v>
      </c>
      <c r="AO117" s="8">
        <v>43</v>
      </c>
      <c r="AP117" s="8">
        <v>11</v>
      </c>
      <c r="AQ117" s="8">
        <v>75</v>
      </c>
      <c r="AR117" s="8">
        <v>20</v>
      </c>
      <c r="AS117" s="8">
        <v>40</v>
      </c>
      <c r="AT117" s="8">
        <v>40</v>
      </c>
      <c r="AU117" s="8">
        <v>16</v>
      </c>
      <c r="AV117" s="8">
        <v>13</v>
      </c>
      <c r="AW117" s="8">
        <v>35</v>
      </c>
      <c r="AX117" s="8">
        <v>35</v>
      </c>
      <c r="AY117" s="8">
        <v>11</v>
      </c>
      <c r="AZ117" s="8">
        <v>616</v>
      </c>
      <c r="BA117" s="8">
        <v>9</v>
      </c>
      <c r="BB117" s="8">
        <v>12</v>
      </c>
      <c r="BC117" s="8">
        <v>9</v>
      </c>
      <c r="BD117" s="8">
        <v>42</v>
      </c>
      <c r="BE117" s="8">
        <v>2</v>
      </c>
      <c r="BF117" s="8">
        <v>6</v>
      </c>
      <c r="BG117" s="8">
        <v>11</v>
      </c>
      <c r="BH117" s="8">
        <v>12</v>
      </c>
      <c r="BI117" s="8">
        <v>1</v>
      </c>
      <c r="BJ117" s="8">
        <v>30</v>
      </c>
      <c r="BK117" s="8">
        <v>2</v>
      </c>
      <c r="BL117" s="8">
        <v>4</v>
      </c>
      <c r="BM117" s="8">
        <v>65</v>
      </c>
      <c r="BN117" s="8">
        <v>50</v>
      </c>
      <c r="BO117" s="8">
        <v>17</v>
      </c>
      <c r="BP117" s="8">
        <v>20</v>
      </c>
      <c r="BQ117" s="8">
        <v>182</v>
      </c>
      <c r="BR117" s="8">
        <v>50</v>
      </c>
      <c r="BS117" s="8">
        <v>3</v>
      </c>
      <c r="BT117" s="8">
        <v>27</v>
      </c>
      <c r="BU117" s="8">
        <v>52</v>
      </c>
      <c r="BV117" s="8">
        <v>15262</v>
      </c>
      <c r="BW117" s="8">
        <v>13</v>
      </c>
      <c r="BX117" s="8">
        <v>38</v>
      </c>
      <c r="BY117" s="8">
        <v>17</v>
      </c>
      <c r="BZ117" s="8">
        <v>13</v>
      </c>
      <c r="CA117" s="8">
        <v>59</v>
      </c>
      <c r="CB117" s="8">
        <v>26</v>
      </c>
      <c r="CC117" s="8">
        <v>20</v>
      </c>
      <c r="CD117" s="8">
        <v>14</v>
      </c>
      <c r="CE117" s="8">
        <v>25</v>
      </c>
      <c r="CF117" s="8">
        <v>3</v>
      </c>
      <c r="CG117" s="8">
        <v>10</v>
      </c>
      <c r="CH117" s="8">
        <v>8</v>
      </c>
      <c r="CI117" s="8">
        <v>16</v>
      </c>
      <c r="CJ117" s="8">
        <v>1</v>
      </c>
      <c r="CK117" s="8">
        <v>13</v>
      </c>
      <c r="CL117" s="8">
        <v>29</v>
      </c>
      <c r="CM117" s="8">
        <v>4</v>
      </c>
      <c r="CN117" s="8">
        <v>13</v>
      </c>
      <c r="CO117" s="8">
        <v>6</v>
      </c>
      <c r="CP117" s="8">
        <v>5</v>
      </c>
      <c r="CQ117" s="8">
        <v>24</v>
      </c>
      <c r="CR117" s="8">
        <v>11</v>
      </c>
      <c r="CS117" s="8">
        <v>2</v>
      </c>
      <c r="CT117" s="8">
        <v>1</v>
      </c>
      <c r="CU117" s="8">
        <v>6</v>
      </c>
      <c r="CV117" s="8">
        <v>16</v>
      </c>
      <c r="CW117" s="8">
        <v>80</v>
      </c>
      <c r="CX117" s="8">
        <v>40</v>
      </c>
      <c r="CY117" s="8">
        <v>15</v>
      </c>
      <c r="CZ117" s="8">
        <v>36</v>
      </c>
      <c r="DA117" s="8">
        <v>78</v>
      </c>
      <c r="DB117" s="8">
        <v>266</v>
      </c>
      <c r="DC117" s="8">
        <v>22</v>
      </c>
      <c r="DD117" s="8">
        <v>56</v>
      </c>
      <c r="DE117" s="8">
        <v>181</v>
      </c>
      <c r="DF117" s="8">
        <v>49678</v>
      </c>
      <c r="DG117" s="8">
        <v>24</v>
      </c>
      <c r="DH117" s="8">
        <v>130</v>
      </c>
      <c r="DI117" s="8">
        <v>109</v>
      </c>
      <c r="DJ117" s="8">
        <v>7</v>
      </c>
      <c r="DK117" s="8">
        <v>20</v>
      </c>
      <c r="DL117" s="8">
        <v>139</v>
      </c>
      <c r="DM117" s="8">
        <v>4</v>
      </c>
      <c r="DN117" s="8">
        <v>10</v>
      </c>
      <c r="DO117" s="8">
        <v>16</v>
      </c>
      <c r="DP117" s="8">
        <v>5</v>
      </c>
      <c r="DQ117" s="8">
        <v>14</v>
      </c>
      <c r="DR117" s="8">
        <v>3</v>
      </c>
      <c r="DS117" s="8">
        <v>368</v>
      </c>
      <c r="DT117" s="8">
        <v>23</v>
      </c>
      <c r="DU117" s="8">
        <v>7</v>
      </c>
      <c r="DV117" s="8">
        <v>16</v>
      </c>
      <c r="DW117" s="8">
        <v>27</v>
      </c>
      <c r="DX117" s="8">
        <v>941</v>
      </c>
      <c r="DY117" s="8">
        <v>8</v>
      </c>
      <c r="DZ117" s="8">
        <v>6</v>
      </c>
      <c r="EA117" s="8">
        <v>10</v>
      </c>
      <c r="EB117" s="8">
        <v>42</v>
      </c>
      <c r="EC117" s="8">
        <v>11</v>
      </c>
      <c r="ED117" s="8">
        <v>7</v>
      </c>
      <c r="EE117" s="8">
        <v>8</v>
      </c>
      <c r="EF117" s="8">
        <v>21</v>
      </c>
      <c r="EG117" s="8">
        <v>9</v>
      </c>
    </row>
    <row r="118" spans="1:137" ht="12.75">
      <c r="A118" s="9" t="s">
        <v>14</v>
      </c>
      <c r="C118" s="8">
        <v>26</v>
      </c>
      <c r="D118" s="8">
        <v>31</v>
      </c>
      <c r="E118" s="8">
        <v>8</v>
      </c>
      <c r="F118" s="8">
        <v>15</v>
      </c>
      <c r="G118" s="8">
        <v>25</v>
      </c>
      <c r="H118" s="8">
        <v>36</v>
      </c>
      <c r="I118" s="8">
        <v>86</v>
      </c>
      <c r="J118" s="8">
        <v>38</v>
      </c>
      <c r="K118" s="8">
        <v>29</v>
      </c>
      <c r="L118" s="8">
        <v>9</v>
      </c>
      <c r="M118" s="8">
        <v>26</v>
      </c>
      <c r="N118" s="8">
        <v>159</v>
      </c>
      <c r="O118" s="8">
        <v>45</v>
      </c>
      <c r="P118" s="8">
        <v>9</v>
      </c>
      <c r="Q118" s="8">
        <v>17</v>
      </c>
      <c r="R118" s="8">
        <v>345</v>
      </c>
      <c r="S118" s="8">
        <v>52927</v>
      </c>
      <c r="T118" s="8">
        <v>4163</v>
      </c>
      <c r="U118" s="8">
        <v>20</v>
      </c>
      <c r="V118" s="8">
        <v>8</v>
      </c>
      <c r="W118" s="8">
        <v>7</v>
      </c>
      <c r="X118" s="8">
        <v>3</v>
      </c>
      <c r="Y118" s="8">
        <v>174</v>
      </c>
      <c r="Z118" s="8">
        <v>212</v>
      </c>
      <c r="AA118" s="8">
        <v>13</v>
      </c>
      <c r="AB118" s="8">
        <v>3</v>
      </c>
      <c r="AC118" s="8">
        <v>7</v>
      </c>
      <c r="AD118" s="8">
        <v>6</v>
      </c>
      <c r="AE118" s="8">
        <v>11</v>
      </c>
      <c r="AF118" s="8">
        <v>44</v>
      </c>
      <c r="AG118" s="8">
        <v>211</v>
      </c>
      <c r="AH118" s="8">
        <v>3</v>
      </c>
      <c r="AI118" s="8">
        <v>9</v>
      </c>
      <c r="AJ118" s="8">
        <v>25</v>
      </c>
      <c r="AK118" s="8">
        <v>8</v>
      </c>
      <c r="AL118" s="8">
        <v>110</v>
      </c>
      <c r="AM118" s="8">
        <v>4</v>
      </c>
      <c r="AN118" s="8">
        <v>7</v>
      </c>
      <c r="AO118" s="8">
        <v>43</v>
      </c>
      <c r="AP118" s="8">
        <v>11</v>
      </c>
      <c r="AQ118" s="8">
        <v>75</v>
      </c>
      <c r="AR118" s="8">
        <v>20</v>
      </c>
      <c r="AS118" s="8">
        <v>40</v>
      </c>
      <c r="AT118" s="8">
        <v>40</v>
      </c>
      <c r="AU118" s="8">
        <v>16</v>
      </c>
      <c r="AV118" s="8">
        <v>13</v>
      </c>
      <c r="AW118" s="8">
        <v>35</v>
      </c>
      <c r="AX118" s="8">
        <v>35</v>
      </c>
      <c r="AY118" s="8">
        <v>11</v>
      </c>
      <c r="AZ118" s="8">
        <v>616</v>
      </c>
      <c r="BA118" s="8">
        <v>9</v>
      </c>
      <c r="BB118" s="8">
        <v>12</v>
      </c>
      <c r="BC118" s="8">
        <v>9</v>
      </c>
      <c r="BD118" s="8">
        <v>42</v>
      </c>
      <c r="BE118" s="8">
        <v>2</v>
      </c>
      <c r="BF118" s="8">
        <v>6</v>
      </c>
      <c r="BG118" s="8">
        <v>11</v>
      </c>
      <c r="BH118" s="8">
        <v>12</v>
      </c>
      <c r="BI118" s="8">
        <v>1</v>
      </c>
      <c r="BJ118" s="8">
        <v>30</v>
      </c>
      <c r="BK118" s="8">
        <v>2</v>
      </c>
      <c r="BL118" s="8">
        <v>4</v>
      </c>
      <c r="BM118" s="8">
        <v>65</v>
      </c>
      <c r="BN118" s="8">
        <v>50</v>
      </c>
      <c r="BO118" s="8">
        <v>17</v>
      </c>
      <c r="BP118" s="8">
        <v>20</v>
      </c>
      <c r="BQ118" s="8">
        <v>182</v>
      </c>
      <c r="BR118" s="8">
        <v>50</v>
      </c>
      <c r="BS118" s="8">
        <v>3</v>
      </c>
      <c r="BT118" s="8">
        <v>27</v>
      </c>
      <c r="BU118" s="8">
        <v>52</v>
      </c>
      <c r="BV118" s="8">
        <v>15262</v>
      </c>
      <c r="BW118" s="8">
        <v>13</v>
      </c>
      <c r="BX118" s="8">
        <v>38</v>
      </c>
      <c r="BY118" s="8">
        <v>17</v>
      </c>
      <c r="BZ118" s="8">
        <v>13</v>
      </c>
      <c r="CA118" s="8">
        <v>59</v>
      </c>
      <c r="CB118" s="8">
        <v>26</v>
      </c>
      <c r="CC118" s="8">
        <v>20</v>
      </c>
      <c r="CD118" s="8">
        <v>14</v>
      </c>
      <c r="CE118" s="8">
        <v>25</v>
      </c>
      <c r="CF118" s="8">
        <v>3</v>
      </c>
      <c r="CG118" s="8">
        <v>10</v>
      </c>
      <c r="CH118" s="8">
        <v>8</v>
      </c>
      <c r="CI118" s="8">
        <v>16</v>
      </c>
      <c r="CJ118" s="8">
        <v>1</v>
      </c>
      <c r="CK118" s="8">
        <v>13</v>
      </c>
      <c r="CL118" s="8">
        <v>29</v>
      </c>
      <c r="CM118" s="8">
        <v>4</v>
      </c>
      <c r="CN118" s="8">
        <v>13</v>
      </c>
      <c r="CO118" s="8">
        <v>6</v>
      </c>
      <c r="CP118" s="8">
        <v>5</v>
      </c>
      <c r="CQ118" s="8">
        <v>24</v>
      </c>
      <c r="CR118" s="8">
        <v>11</v>
      </c>
      <c r="CS118" s="8">
        <v>2</v>
      </c>
      <c r="CT118" s="8">
        <v>1</v>
      </c>
      <c r="CU118" s="8">
        <v>6</v>
      </c>
      <c r="CV118" s="8">
        <v>16</v>
      </c>
      <c r="CW118" s="8">
        <v>80</v>
      </c>
      <c r="CX118" s="8">
        <v>40</v>
      </c>
      <c r="CY118" s="8">
        <v>15</v>
      </c>
      <c r="CZ118" s="8">
        <v>36</v>
      </c>
      <c r="DA118" s="8">
        <v>78</v>
      </c>
      <c r="DB118" s="8">
        <v>266</v>
      </c>
      <c r="DC118" s="8">
        <v>22</v>
      </c>
      <c r="DD118" s="8">
        <v>56</v>
      </c>
      <c r="DE118" s="8">
        <v>181</v>
      </c>
      <c r="DF118" s="8">
        <v>49678</v>
      </c>
      <c r="DG118" s="8">
        <v>24</v>
      </c>
      <c r="DH118" s="8">
        <v>130</v>
      </c>
      <c r="DI118" s="8">
        <v>109</v>
      </c>
      <c r="DJ118" s="8">
        <v>7</v>
      </c>
      <c r="DK118" s="8">
        <v>20</v>
      </c>
      <c r="DL118" s="8">
        <v>139</v>
      </c>
      <c r="DM118" s="8">
        <v>4</v>
      </c>
      <c r="DN118" s="8">
        <v>10</v>
      </c>
      <c r="DO118" s="8">
        <v>16</v>
      </c>
      <c r="DP118" s="8">
        <v>5</v>
      </c>
      <c r="DQ118" s="8">
        <v>14</v>
      </c>
      <c r="DR118" s="8">
        <v>3</v>
      </c>
      <c r="DS118" s="8">
        <v>368</v>
      </c>
      <c r="DT118" s="8">
        <v>23</v>
      </c>
      <c r="DU118" s="8">
        <v>7</v>
      </c>
      <c r="DV118" s="8">
        <v>16</v>
      </c>
      <c r="DW118" s="8">
        <v>27</v>
      </c>
      <c r="DX118" s="8">
        <v>941</v>
      </c>
      <c r="DY118" s="8">
        <v>8</v>
      </c>
      <c r="DZ118" s="8">
        <v>6</v>
      </c>
      <c r="EA118" s="8">
        <v>10</v>
      </c>
      <c r="EB118" s="8">
        <v>42</v>
      </c>
      <c r="EC118" s="8">
        <v>11</v>
      </c>
      <c r="ED118" s="8">
        <v>7</v>
      </c>
      <c r="EE118" s="8">
        <v>8</v>
      </c>
      <c r="EF118" s="8">
        <v>21</v>
      </c>
      <c r="EG118" s="8">
        <v>9</v>
      </c>
    </row>
    <row r="119" spans="2:137" s="10" customFormat="1" ht="12.75">
      <c r="B119" s="11" t="s">
        <v>118</v>
      </c>
      <c r="C119" s="12">
        <f aca="true" t="shared" si="51" ref="C119:AH119">C118/128532</f>
        <v>0.0002022842560607475</v>
      </c>
      <c r="D119" s="12">
        <f t="shared" si="51"/>
        <v>0.0002411850745339682</v>
      </c>
      <c r="E119" s="12">
        <f t="shared" si="51"/>
        <v>6.224130955715308E-05</v>
      </c>
      <c r="F119" s="12">
        <f t="shared" si="51"/>
        <v>0.00011670245541966203</v>
      </c>
      <c r="G119" s="12">
        <f t="shared" si="51"/>
        <v>0.0001945040923661034</v>
      </c>
      <c r="H119" s="12">
        <f t="shared" si="51"/>
        <v>0.0002800858930071889</v>
      </c>
      <c r="I119" s="12">
        <f t="shared" si="51"/>
        <v>0.0006690940777393956</v>
      </c>
      <c r="J119" s="12">
        <f t="shared" si="51"/>
        <v>0.00029564622039647716</v>
      </c>
      <c r="K119" s="12">
        <f t="shared" si="51"/>
        <v>0.00022562474714467993</v>
      </c>
      <c r="L119" s="12">
        <f t="shared" si="51"/>
        <v>7.002147325179722E-05</v>
      </c>
      <c r="M119" s="12">
        <f t="shared" si="51"/>
        <v>0.0002022842560607475</v>
      </c>
      <c r="N119" s="12">
        <f t="shared" si="51"/>
        <v>0.0012370460274484176</v>
      </c>
      <c r="O119" s="12">
        <f t="shared" si="51"/>
        <v>0.0003501073662589861</v>
      </c>
      <c r="P119" s="12">
        <f t="shared" si="51"/>
        <v>7.002147325179722E-05</v>
      </c>
      <c r="Q119" s="12">
        <f t="shared" si="51"/>
        <v>0.0001322627828089503</v>
      </c>
      <c r="R119" s="12">
        <f t="shared" si="51"/>
        <v>0.002684156474652227</v>
      </c>
      <c r="S119" s="12">
        <f t="shared" si="51"/>
        <v>0.41178072386643017</v>
      </c>
      <c r="T119" s="12">
        <f t="shared" si="51"/>
        <v>0.03238882146080353</v>
      </c>
      <c r="U119" s="12">
        <f t="shared" si="51"/>
        <v>0.00015560327389288272</v>
      </c>
      <c r="V119" s="12">
        <f t="shared" si="51"/>
        <v>6.224130955715308E-05</v>
      </c>
      <c r="W119" s="12">
        <f t="shared" si="51"/>
        <v>5.4461145862508946E-05</v>
      </c>
      <c r="X119" s="12">
        <f t="shared" si="51"/>
        <v>2.3340491083932407E-05</v>
      </c>
      <c r="Y119" s="12">
        <f t="shared" si="51"/>
        <v>0.0013537484828680796</v>
      </c>
      <c r="Z119" s="12">
        <f t="shared" si="51"/>
        <v>0.0016493947032645566</v>
      </c>
      <c r="AA119" s="12">
        <f t="shared" si="51"/>
        <v>0.00010114212803037375</v>
      </c>
      <c r="AB119" s="12">
        <f t="shared" si="51"/>
        <v>2.3340491083932407E-05</v>
      </c>
      <c r="AC119" s="12">
        <f t="shared" si="51"/>
        <v>5.4461145862508946E-05</v>
      </c>
      <c r="AD119" s="12">
        <f t="shared" si="51"/>
        <v>4.668098216786481E-05</v>
      </c>
      <c r="AE119" s="12">
        <f t="shared" si="51"/>
        <v>8.558180064108549E-05</v>
      </c>
      <c r="AF119" s="12">
        <f t="shared" si="51"/>
        <v>0.00034232720256434195</v>
      </c>
      <c r="AG119" s="12">
        <f t="shared" si="51"/>
        <v>0.0016416145395699126</v>
      </c>
      <c r="AH119" s="12">
        <f t="shared" si="51"/>
        <v>2.3340491083932407E-05</v>
      </c>
      <c r="AI119" s="12">
        <f aca="true" t="shared" si="52" ref="AI119:CT119">AI118/128532</f>
        <v>7.002147325179722E-05</v>
      </c>
      <c r="AJ119" s="12">
        <f t="shared" si="52"/>
        <v>0.0001945040923661034</v>
      </c>
      <c r="AK119" s="12">
        <f t="shared" si="52"/>
        <v>6.224130955715308E-05</v>
      </c>
      <c r="AL119" s="12">
        <f t="shared" si="52"/>
        <v>0.0008558180064108549</v>
      </c>
      <c r="AM119" s="12">
        <f t="shared" si="52"/>
        <v>3.112065477857654E-05</v>
      </c>
      <c r="AN119" s="12">
        <f t="shared" si="52"/>
        <v>5.4461145862508946E-05</v>
      </c>
      <c r="AO119" s="12">
        <f t="shared" si="52"/>
        <v>0.0003345470388696978</v>
      </c>
      <c r="AP119" s="12">
        <f t="shared" si="52"/>
        <v>8.558180064108549E-05</v>
      </c>
      <c r="AQ119" s="12">
        <f t="shared" si="52"/>
        <v>0.0005835122770983101</v>
      </c>
      <c r="AR119" s="12">
        <f t="shared" si="52"/>
        <v>0.00015560327389288272</v>
      </c>
      <c r="AS119" s="12">
        <f t="shared" si="52"/>
        <v>0.00031120654778576544</v>
      </c>
      <c r="AT119" s="12">
        <f t="shared" si="52"/>
        <v>0.00031120654778576544</v>
      </c>
      <c r="AU119" s="12">
        <f t="shared" si="52"/>
        <v>0.00012448261911430616</v>
      </c>
      <c r="AV119" s="12">
        <f t="shared" si="52"/>
        <v>0.00010114212803037375</v>
      </c>
      <c r="AW119" s="12">
        <f t="shared" si="52"/>
        <v>0.00027230572931254474</v>
      </c>
      <c r="AX119" s="12">
        <f t="shared" si="52"/>
        <v>0.00027230572931254474</v>
      </c>
      <c r="AY119" s="12">
        <f t="shared" si="52"/>
        <v>8.558180064108549E-05</v>
      </c>
      <c r="AZ119" s="12">
        <f t="shared" si="52"/>
        <v>0.004792580835900787</v>
      </c>
      <c r="BA119" s="12">
        <f t="shared" si="52"/>
        <v>7.002147325179722E-05</v>
      </c>
      <c r="BB119" s="12">
        <f t="shared" si="52"/>
        <v>9.336196433572963E-05</v>
      </c>
      <c r="BC119" s="12">
        <f t="shared" si="52"/>
        <v>7.002147325179722E-05</v>
      </c>
      <c r="BD119" s="12">
        <f t="shared" si="52"/>
        <v>0.00032676687517505367</v>
      </c>
      <c r="BE119" s="12">
        <f t="shared" si="52"/>
        <v>1.556032738928827E-05</v>
      </c>
      <c r="BF119" s="12">
        <f t="shared" si="52"/>
        <v>4.668098216786481E-05</v>
      </c>
      <c r="BG119" s="12">
        <f t="shared" si="52"/>
        <v>8.558180064108549E-05</v>
      </c>
      <c r="BH119" s="12">
        <f t="shared" si="52"/>
        <v>9.336196433572963E-05</v>
      </c>
      <c r="BI119" s="12">
        <f t="shared" si="52"/>
        <v>7.780163694644135E-06</v>
      </c>
      <c r="BJ119" s="12">
        <f t="shared" si="52"/>
        <v>0.00023340491083932407</v>
      </c>
      <c r="BK119" s="12">
        <f t="shared" si="52"/>
        <v>1.556032738928827E-05</v>
      </c>
      <c r="BL119" s="12">
        <f t="shared" si="52"/>
        <v>3.112065477857654E-05</v>
      </c>
      <c r="BM119" s="12">
        <f t="shared" si="52"/>
        <v>0.0005057106401518688</v>
      </c>
      <c r="BN119" s="12">
        <f t="shared" si="52"/>
        <v>0.0003890081847322068</v>
      </c>
      <c r="BO119" s="12">
        <f t="shared" si="52"/>
        <v>0.0001322627828089503</v>
      </c>
      <c r="BP119" s="12">
        <f t="shared" si="52"/>
        <v>0.00015560327389288272</v>
      </c>
      <c r="BQ119" s="12">
        <f t="shared" si="52"/>
        <v>0.0014159897924252327</v>
      </c>
      <c r="BR119" s="12">
        <f t="shared" si="52"/>
        <v>0.0003890081847322068</v>
      </c>
      <c r="BS119" s="12">
        <f t="shared" si="52"/>
        <v>2.3340491083932407E-05</v>
      </c>
      <c r="BT119" s="12">
        <f t="shared" si="52"/>
        <v>0.00021006441975539165</v>
      </c>
      <c r="BU119" s="12">
        <f t="shared" si="52"/>
        <v>0.000404568512121495</v>
      </c>
      <c r="BV119" s="12">
        <f t="shared" si="52"/>
        <v>0.11874085830765879</v>
      </c>
      <c r="BW119" s="12">
        <f t="shared" si="52"/>
        <v>0.00010114212803037375</v>
      </c>
      <c r="BX119" s="12">
        <f t="shared" si="52"/>
        <v>0.00029564622039647716</v>
      </c>
      <c r="BY119" s="12">
        <f t="shared" si="52"/>
        <v>0.0001322627828089503</v>
      </c>
      <c r="BZ119" s="12">
        <f t="shared" si="52"/>
        <v>0.00010114212803037375</v>
      </c>
      <c r="CA119" s="12">
        <f t="shared" si="52"/>
        <v>0.000459029657984004</v>
      </c>
      <c r="CB119" s="12">
        <f t="shared" si="52"/>
        <v>0.0002022842560607475</v>
      </c>
      <c r="CC119" s="12">
        <f t="shared" si="52"/>
        <v>0.00015560327389288272</v>
      </c>
      <c r="CD119" s="12">
        <f t="shared" si="52"/>
        <v>0.00010892229172501789</v>
      </c>
      <c r="CE119" s="12">
        <f t="shared" si="52"/>
        <v>0.0001945040923661034</v>
      </c>
      <c r="CF119" s="12">
        <f t="shared" si="52"/>
        <v>2.3340491083932407E-05</v>
      </c>
      <c r="CG119" s="12">
        <f t="shared" si="52"/>
        <v>7.780163694644136E-05</v>
      </c>
      <c r="CH119" s="12">
        <f t="shared" si="52"/>
        <v>6.224130955715308E-05</v>
      </c>
      <c r="CI119" s="12">
        <f t="shared" si="52"/>
        <v>0.00012448261911430616</v>
      </c>
      <c r="CJ119" s="12">
        <f t="shared" si="52"/>
        <v>7.780163694644135E-06</v>
      </c>
      <c r="CK119" s="12">
        <f t="shared" si="52"/>
        <v>0.00010114212803037375</v>
      </c>
      <c r="CL119" s="12">
        <f t="shared" si="52"/>
        <v>0.00022562474714467993</v>
      </c>
      <c r="CM119" s="12">
        <f t="shared" si="52"/>
        <v>3.112065477857654E-05</v>
      </c>
      <c r="CN119" s="12">
        <f t="shared" si="52"/>
        <v>0.00010114212803037375</v>
      </c>
      <c r="CO119" s="12">
        <f t="shared" si="52"/>
        <v>4.668098216786481E-05</v>
      </c>
      <c r="CP119" s="12">
        <f t="shared" si="52"/>
        <v>3.890081847322068E-05</v>
      </c>
      <c r="CQ119" s="12">
        <f t="shared" si="52"/>
        <v>0.00018672392867145925</v>
      </c>
      <c r="CR119" s="12">
        <f t="shared" si="52"/>
        <v>8.558180064108549E-05</v>
      </c>
      <c r="CS119" s="12">
        <f t="shared" si="52"/>
        <v>1.556032738928827E-05</v>
      </c>
      <c r="CT119" s="12">
        <f t="shared" si="52"/>
        <v>7.780163694644135E-06</v>
      </c>
      <c r="CU119" s="12">
        <f aca="true" t="shared" si="53" ref="CU119:EG119">CU118/128532</f>
        <v>4.668098216786481E-05</v>
      </c>
      <c r="CV119" s="12">
        <f t="shared" si="53"/>
        <v>0.00012448261911430616</v>
      </c>
      <c r="CW119" s="12">
        <f t="shared" si="53"/>
        <v>0.0006224130955715309</v>
      </c>
      <c r="CX119" s="12">
        <f t="shared" si="53"/>
        <v>0.00031120654778576544</v>
      </c>
      <c r="CY119" s="12">
        <f t="shared" si="53"/>
        <v>0.00011670245541966203</v>
      </c>
      <c r="CZ119" s="12">
        <f t="shared" si="53"/>
        <v>0.0002800858930071889</v>
      </c>
      <c r="DA119" s="12">
        <f t="shared" si="53"/>
        <v>0.0006068527681822426</v>
      </c>
      <c r="DB119" s="12">
        <f t="shared" si="53"/>
        <v>0.00206952354277534</v>
      </c>
      <c r="DC119" s="12">
        <f t="shared" si="53"/>
        <v>0.00017116360128217097</v>
      </c>
      <c r="DD119" s="12">
        <f t="shared" si="53"/>
        <v>0.00043568916690007157</v>
      </c>
      <c r="DE119" s="12">
        <f t="shared" si="53"/>
        <v>0.0014082096287305885</v>
      </c>
      <c r="DF119" s="12">
        <f t="shared" si="53"/>
        <v>0.38650297202253137</v>
      </c>
      <c r="DG119" s="12">
        <f t="shared" si="53"/>
        <v>0.00018672392867145925</v>
      </c>
      <c r="DH119" s="12">
        <f t="shared" si="53"/>
        <v>0.0010114212803037377</v>
      </c>
      <c r="DI119" s="12">
        <f t="shared" si="53"/>
        <v>0.0008480378427162108</v>
      </c>
      <c r="DJ119" s="12">
        <f t="shared" si="53"/>
        <v>5.4461145862508946E-05</v>
      </c>
      <c r="DK119" s="12">
        <f t="shared" si="53"/>
        <v>0.00015560327389288272</v>
      </c>
      <c r="DL119" s="12">
        <f t="shared" si="53"/>
        <v>0.0010814427535555348</v>
      </c>
      <c r="DM119" s="12">
        <f t="shared" si="53"/>
        <v>3.112065477857654E-05</v>
      </c>
      <c r="DN119" s="12">
        <f t="shared" si="53"/>
        <v>7.780163694644136E-05</v>
      </c>
      <c r="DO119" s="12">
        <f t="shared" si="53"/>
        <v>0.00012448261911430616</v>
      </c>
      <c r="DP119" s="12">
        <f t="shared" si="53"/>
        <v>3.890081847322068E-05</v>
      </c>
      <c r="DQ119" s="12">
        <f t="shared" si="53"/>
        <v>0.00010892229172501789</v>
      </c>
      <c r="DR119" s="12">
        <f t="shared" si="53"/>
        <v>2.3340491083932407E-05</v>
      </c>
      <c r="DS119" s="12">
        <f t="shared" si="53"/>
        <v>0.002863100239629042</v>
      </c>
      <c r="DT119" s="12">
        <f t="shared" si="53"/>
        <v>0.0001789437649768151</v>
      </c>
      <c r="DU119" s="12">
        <f t="shared" si="53"/>
        <v>5.4461145862508946E-05</v>
      </c>
      <c r="DV119" s="12">
        <f t="shared" si="53"/>
        <v>0.00012448261911430616</v>
      </c>
      <c r="DW119" s="12">
        <f t="shared" si="53"/>
        <v>0.00021006441975539165</v>
      </c>
      <c r="DX119" s="12">
        <f t="shared" si="53"/>
        <v>0.0073211340366601315</v>
      </c>
      <c r="DY119" s="12">
        <f t="shared" si="53"/>
        <v>6.224130955715308E-05</v>
      </c>
      <c r="DZ119" s="12">
        <f t="shared" si="53"/>
        <v>4.668098216786481E-05</v>
      </c>
      <c r="EA119" s="12">
        <f t="shared" si="53"/>
        <v>7.780163694644136E-05</v>
      </c>
      <c r="EB119" s="12">
        <f t="shared" si="53"/>
        <v>0.00032676687517505367</v>
      </c>
      <c r="EC119" s="12">
        <f t="shared" si="53"/>
        <v>8.558180064108549E-05</v>
      </c>
      <c r="ED119" s="12">
        <f t="shared" si="53"/>
        <v>5.4461145862508946E-05</v>
      </c>
      <c r="EE119" s="12">
        <f t="shared" si="53"/>
        <v>6.224130955715308E-05</v>
      </c>
      <c r="EF119" s="12">
        <f t="shared" si="53"/>
        <v>0.00016338343758752683</v>
      </c>
      <c r="EG119" s="12">
        <f t="shared" si="53"/>
        <v>7.002147325179722E-05</v>
      </c>
    </row>
    <row r="120" spans="2:137" ht="4.5" customHeight="1">
      <c r="B120" s="13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</row>
    <row r="121" spans="1:137" ht="12.75">
      <c r="A121" s="3" t="s">
        <v>61</v>
      </c>
      <c r="B121" s="13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</row>
    <row r="122" spans="2:137" ht="12.75">
      <c r="B122" s="7" t="s">
        <v>59</v>
      </c>
      <c r="C122" s="8">
        <v>35</v>
      </c>
      <c r="D122" s="8">
        <v>29</v>
      </c>
      <c r="E122" s="8">
        <v>24</v>
      </c>
      <c r="F122" s="8">
        <v>17</v>
      </c>
      <c r="G122" s="8">
        <v>99</v>
      </c>
      <c r="H122" s="8">
        <v>16</v>
      </c>
      <c r="I122" s="8">
        <v>12</v>
      </c>
      <c r="J122" s="8">
        <v>27</v>
      </c>
      <c r="K122" s="8">
        <v>5</v>
      </c>
      <c r="L122" s="8">
        <v>9</v>
      </c>
      <c r="M122" s="8">
        <v>9</v>
      </c>
      <c r="N122" s="8">
        <v>69</v>
      </c>
      <c r="O122" s="8">
        <v>74</v>
      </c>
      <c r="P122" s="8">
        <v>16</v>
      </c>
      <c r="Q122" s="8">
        <v>38</v>
      </c>
      <c r="R122" s="8">
        <v>76</v>
      </c>
      <c r="S122" s="8">
        <v>32139</v>
      </c>
      <c r="T122" s="8">
        <v>2432</v>
      </c>
      <c r="U122" s="8">
        <v>14</v>
      </c>
      <c r="V122" s="8">
        <v>12</v>
      </c>
      <c r="W122" s="8">
        <v>9</v>
      </c>
      <c r="X122" s="8">
        <v>3</v>
      </c>
      <c r="Y122" s="8">
        <v>121</v>
      </c>
      <c r="Z122" s="8">
        <v>107</v>
      </c>
      <c r="AA122" s="8">
        <v>52</v>
      </c>
      <c r="AB122" s="8">
        <v>12</v>
      </c>
      <c r="AC122" s="8">
        <v>33</v>
      </c>
      <c r="AD122" s="8">
        <v>61</v>
      </c>
      <c r="AE122" s="8">
        <v>39</v>
      </c>
      <c r="AF122" s="8">
        <v>126</v>
      </c>
      <c r="AG122" s="8">
        <v>209</v>
      </c>
      <c r="AH122" s="8">
        <v>25</v>
      </c>
      <c r="AI122" s="8">
        <v>33</v>
      </c>
      <c r="AJ122" s="8">
        <v>119</v>
      </c>
      <c r="AK122" s="8">
        <v>22</v>
      </c>
      <c r="AL122" s="8">
        <v>110</v>
      </c>
      <c r="AM122" s="8">
        <v>42</v>
      </c>
      <c r="AN122" s="8">
        <v>23</v>
      </c>
      <c r="AO122" s="8">
        <v>100</v>
      </c>
      <c r="AP122" s="8">
        <v>14</v>
      </c>
      <c r="AQ122" s="8">
        <v>46</v>
      </c>
      <c r="AR122" s="8">
        <v>75</v>
      </c>
      <c r="AS122" s="8">
        <v>47</v>
      </c>
      <c r="AT122" s="8">
        <v>19</v>
      </c>
      <c r="AU122" s="8">
        <v>18</v>
      </c>
      <c r="AV122" s="8">
        <v>61</v>
      </c>
      <c r="AW122" s="8">
        <v>98</v>
      </c>
      <c r="AX122" s="8">
        <v>12</v>
      </c>
      <c r="AY122" s="8">
        <v>28</v>
      </c>
      <c r="AZ122" s="8">
        <v>702</v>
      </c>
      <c r="BA122" s="8">
        <v>7</v>
      </c>
      <c r="BB122" s="8">
        <v>16</v>
      </c>
      <c r="BC122" s="8">
        <v>23</v>
      </c>
      <c r="BD122" s="8">
        <v>149</v>
      </c>
      <c r="BE122" s="8">
        <v>32</v>
      </c>
      <c r="BF122" s="8">
        <v>27</v>
      </c>
      <c r="BG122" s="8">
        <v>8</v>
      </c>
      <c r="BH122" s="8">
        <v>44</v>
      </c>
      <c r="BI122" s="8">
        <v>10</v>
      </c>
      <c r="BJ122" s="8">
        <v>61</v>
      </c>
      <c r="BK122" s="8">
        <v>40</v>
      </c>
      <c r="BL122" s="8">
        <v>11</v>
      </c>
      <c r="BM122" s="8">
        <v>38</v>
      </c>
      <c r="BN122" s="8">
        <v>177</v>
      </c>
      <c r="BO122" s="8">
        <v>69</v>
      </c>
      <c r="BP122" s="8">
        <v>246</v>
      </c>
      <c r="BQ122" s="8">
        <v>515</v>
      </c>
      <c r="BR122" s="8">
        <v>613</v>
      </c>
      <c r="BS122" s="8">
        <v>101</v>
      </c>
      <c r="BT122" s="8">
        <v>38</v>
      </c>
      <c r="BU122" s="8">
        <v>47</v>
      </c>
      <c r="BV122" s="8">
        <v>10446</v>
      </c>
      <c r="BW122" s="8">
        <v>34</v>
      </c>
      <c r="BX122" s="8">
        <v>34</v>
      </c>
      <c r="BY122" s="8">
        <v>42</v>
      </c>
      <c r="BZ122" s="8">
        <v>15</v>
      </c>
      <c r="CA122" s="8">
        <v>77</v>
      </c>
      <c r="CB122" s="8">
        <v>9</v>
      </c>
      <c r="CC122" s="8">
        <v>75</v>
      </c>
      <c r="CD122" s="8">
        <v>46</v>
      </c>
      <c r="CE122" s="8">
        <v>25</v>
      </c>
      <c r="CF122" s="8">
        <v>62</v>
      </c>
      <c r="CG122" s="8">
        <v>15</v>
      </c>
      <c r="CH122" s="8">
        <v>75</v>
      </c>
      <c r="CI122" s="8">
        <v>99</v>
      </c>
      <c r="CJ122" s="8">
        <v>52</v>
      </c>
      <c r="CK122" s="8">
        <v>15</v>
      </c>
      <c r="CL122" s="8">
        <v>101</v>
      </c>
      <c r="CM122" s="8">
        <v>114</v>
      </c>
      <c r="CN122" s="8">
        <v>16</v>
      </c>
      <c r="CO122" s="8">
        <v>7</v>
      </c>
      <c r="CP122" s="8">
        <v>6</v>
      </c>
      <c r="CQ122" s="8">
        <v>173</v>
      </c>
      <c r="CR122" s="8">
        <v>57</v>
      </c>
      <c r="CS122" s="8">
        <v>12</v>
      </c>
      <c r="CT122" s="8">
        <v>12</v>
      </c>
      <c r="CU122" s="8">
        <v>15</v>
      </c>
      <c r="CV122" s="8">
        <v>12</v>
      </c>
      <c r="CW122" s="8">
        <v>147</v>
      </c>
      <c r="CX122" s="8">
        <v>30</v>
      </c>
      <c r="CY122" s="8">
        <v>18</v>
      </c>
      <c r="CZ122" s="8">
        <v>53</v>
      </c>
      <c r="DA122" s="8">
        <v>23</v>
      </c>
      <c r="DB122" s="8">
        <v>27</v>
      </c>
      <c r="DC122" s="8">
        <v>51</v>
      </c>
      <c r="DD122" s="8">
        <v>92</v>
      </c>
      <c r="DE122" s="8">
        <v>184</v>
      </c>
      <c r="DF122" s="8">
        <v>37553</v>
      </c>
      <c r="DG122" s="8">
        <v>39</v>
      </c>
      <c r="DH122" s="8">
        <v>164</v>
      </c>
      <c r="DI122" s="8">
        <v>7</v>
      </c>
      <c r="DJ122" s="8">
        <v>23</v>
      </c>
      <c r="DK122" s="8">
        <v>82</v>
      </c>
      <c r="DL122" s="8">
        <v>191</v>
      </c>
      <c r="DM122" s="8">
        <v>30</v>
      </c>
      <c r="DN122" s="8">
        <v>117</v>
      </c>
      <c r="DO122" s="8">
        <v>22</v>
      </c>
      <c r="DP122" s="8">
        <v>99</v>
      </c>
      <c r="DQ122" s="8">
        <v>22</v>
      </c>
      <c r="DR122" s="8">
        <v>11</v>
      </c>
      <c r="DS122" s="8">
        <v>525</v>
      </c>
      <c r="DT122" s="8">
        <v>167</v>
      </c>
      <c r="DU122" s="8">
        <v>12</v>
      </c>
      <c r="DV122" s="8">
        <v>10</v>
      </c>
      <c r="DW122" s="8">
        <v>51</v>
      </c>
      <c r="DX122" s="8">
        <v>31</v>
      </c>
      <c r="DY122" s="8">
        <v>11</v>
      </c>
      <c r="DZ122" s="8">
        <v>8</v>
      </c>
      <c r="EA122" s="8">
        <v>13</v>
      </c>
      <c r="EB122" s="8">
        <v>21</v>
      </c>
      <c r="EC122" s="8">
        <v>10</v>
      </c>
      <c r="ED122" s="8">
        <v>60</v>
      </c>
      <c r="EE122" s="8">
        <v>39</v>
      </c>
      <c r="EF122" s="8">
        <v>53</v>
      </c>
      <c r="EG122" s="8">
        <v>14</v>
      </c>
    </row>
    <row r="123" spans="2:137" ht="12.75">
      <c r="B123" s="7" t="s">
        <v>60</v>
      </c>
      <c r="C123" s="8">
        <v>1</v>
      </c>
      <c r="D123" s="8">
        <v>3</v>
      </c>
      <c r="E123" s="8">
        <v>14</v>
      </c>
      <c r="F123" s="8">
        <v>1</v>
      </c>
      <c r="G123" s="8">
        <v>5</v>
      </c>
      <c r="H123" s="8">
        <v>1</v>
      </c>
      <c r="I123" s="8">
        <v>2</v>
      </c>
      <c r="J123" s="8">
        <v>0</v>
      </c>
      <c r="K123" s="8">
        <v>0</v>
      </c>
      <c r="L123" s="8">
        <v>0</v>
      </c>
      <c r="M123" s="8">
        <v>0</v>
      </c>
      <c r="N123" s="8">
        <v>2</v>
      </c>
      <c r="O123" s="8">
        <v>7</v>
      </c>
      <c r="P123" s="8">
        <v>1</v>
      </c>
      <c r="Q123" s="8">
        <v>7</v>
      </c>
      <c r="R123" s="8">
        <v>14</v>
      </c>
      <c r="S123" s="8">
        <v>4213</v>
      </c>
      <c r="T123" s="8">
        <v>307</v>
      </c>
      <c r="U123" s="8">
        <v>0</v>
      </c>
      <c r="V123" s="8">
        <v>1</v>
      </c>
      <c r="W123" s="8">
        <v>1</v>
      </c>
      <c r="X123" s="8">
        <v>0</v>
      </c>
      <c r="Y123" s="8">
        <v>11</v>
      </c>
      <c r="Z123" s="8">
        <v>23</v>
      </c>
      <c r="AA123" s="8">
        <v>1</v>
      </c>
      <c r="AB123" s="8">
        <v>0</v>
      </c>
      <c r="AC123" s="8">
        <v>1</v>
      </c>
      <c r="AD123" s="8">
        <v>5</v>
      </c>
      <c r="AE123" s="8">
        <v>0</v>
      </c>
      <c r="AF123" s="8">
        <v>7</v>
      </c>
      <c r="AG123" s="8">
        <v>24</v>
      </c>
      <c r="AH123" s="8">
        <v>1</v>
      </c>
      <c r="AI123" s="8">
        <v>1</v>
      </c>
      <c r="AJ123" s="8">
        <v>1</v>
      </c>
      <c r="AK123" s="8">
        <v>0</v>
      </c>
      <c r="AL123" s="8">
        <v>12</v>
      </c>
      <c r="AM123" s="8">
        <v>0</v>
      </c>
      <c r="AN123" s="8">
        <v>0</v>
      </c>
      <c r="AO123" s="8">
        <v>4</v>
      </c>
      <c r="AP123" s="8">
        <v>1</v>
      </c>
      <c r="AQ123" s="8">
        <v>5</v>
      </c>
      <c r="AR123" s="8">
        <v>1</v>
      </c>
      <c r="AS123" s="8">
        <v>4</v>
      </c>
      <c r="AT123" s="8">
        <v>3</v>
      </c>
      <c r="AU123" s="8">
        <v>3</v>
      </c>
      <c r="AV123" s="8">
        <v>0</v>
      </c>
      <c r="AW123" s="8">
        <v>4</v>
      </c>
      <c r="AX123" s="8">
        <v>0</v>
      </c>
      <c r="AY123" s="8">
        <v>2</v>
      </c>
      <c r="AZ123" s="8">
        <v>60</v>
      </c>
      <c r="BA123" s="8">
        <v>1</v>
      </c>
      <c r="BB123" s="8">
        <v>0</v>
      </c>
      <c r="BC123" s="8">
        <v>0</v>
      </c>
      <c r="BD123" s="8">
        <v>3</v>
      </c>
      <c r="BE123" s="8">
        <v>1</v>
      </c>
      <c r="BF123" s="8">
        <v>0</v>
      </c>
      <c r="BG123" s="8">
        <v>1</v>
      </c>
      <c r="BH123" s="8">
        <v>0</v>
      </c>
      <c r="BI123" s="8">
        <v>0</v>
      </c>
      <c r="BJ123" s="8">
        <v>0</v>
      </c>
      <c r="BK123" s="8">
        <v>0</v>
      </c>
      <c r="BL123" s="8">
        <v>0</v>
      </c>
      <c r="BM123" s="8">
        <v>4</v>
      </c>
      <c r="BN123" s="8">
        <v>5</v>
      </c>
      <c r="BO123" s="8">
        <v>1</v>
      </c>
      <c r="BP123" s="8">
        <v>24</v>
      </c>
      <c r="BQ123" s="8">
        <v>11</v>
      </c>
      <c r="BR123" s="8">
        <v>1</v>
      </c>
      <c r="BS123" s="8">
        <v>0</v>
      </c>
      <c r="BT123" s="8">
        <v>2</v>
      </c>
      <c r="BU123" s="8">
        <v>6</v>
      </c>
      <c r="BV123" s="8">
        <v>1836</v>
      </c>
      <c r="BW123" s="8">
        <v>2</v>
      </c>
      <c r="BX123" s="8">
        <v>0</v>
      </c>
      <c r="BY123" s="8">
        <v>1</v>
      </c>
      <c r="BZ123" s="8">
        <v>0</v>
      </c>
      <c r="CA123" s="8">
        <v>4</v>
      </c>
      <c r="CB123" s="8">
        <v>0</v>
      </c>
      <c r="CC123" s="8">
        <v>0</v>
      </c>
      <c r="CD123" s="8">
        <v>2</v>
      </c>
      <c r="CE123" s="8">
        <v>2</v>
      </c>
      <c r="CF123" s="8">
        <v>4</v>
      </c>
      <c r="CG123" s="8">
        <v>2</v>
      </c>
      <c r="CH123" s="8">
        <v>3</v>
      </c>
      <c r="CI123" s="8">
        <v>4</v>
      </c>
      <c r="CJ123" s="8">
        <v>0</v>
      </c>
      <c r="CK123" s="8">
        <v>1</v>
      </c>
      <c r="CL123" s="8">
        <v>3</v>
      </c>
      <c r="CM123" s="8">
        <v>0</v>
      </c>
      <c r="CN123" s="8">
        <v>1</v>
      </c>
      <c r="CO123" s="8">
        <v>0</v>
      </c>
      <c r="CP123" s="8">
        <v>2</v>
      </c>
      <c r="CQ123" s="8">
        <v>3</v>
      </c>
      <c r="CR123" s="8">
        <v>0</v>
      </c>
      <c r="CS123" s="8">
        <v>3</v>
      </c>
      <c r="CT123" s="8">
        <v>0</v>
      </c>
      <c r="CU123" s="8">
        <v>0</v>
      </c>
      <c r="CV123" s="8">
        <v>0</v>
      </c>
      <c r="CW123" s="8">
        <v>16</v>
      </c>
      <c r="CX123" s="8">
        <v>2</v>
      </c>
      <c r="CY123" s="8">
        <v>5</v>
      </c>
      <c r="CZ123" s="8">
        <v>1</v>
      </c>
      <c r="DA123" s="8">
        <v>0</v>
      </c>
      <c r="DB123" s="8">
        <v>1</v>
      </c>
      <c r="DC123" s="8">
        <v>1</v>
      </c>
      <c r="DD123" s="8">
        <v>1</v>
      </c>
      <c r="DE123" s="8">
        <v>3</v>
      </c>
      <c r="DF123" s="8">
        <v>6452</v>
      </c>
      <c r="DG123" s="8">
        <v>1</v>
      </c>
      <c r="DH123" s="8">
        <v>11</v>
      </c>
      <c r="DI123" s="8">
        <v>2</v>
      </c>
      <c r="DJ123" s="8">
        <v>1</v>
      </c>
      <c r="DK123" s="8">
        <v>3</v>
      </c>
      <c r="DL123" s="8">
        <v>5</v>
      </c>
      <c r="DM123" s="8">
        <v>0</v>
      </c>
      <c r="DN123" s="8">
        <v>3</v>
      </c>
      <c r="DO123" s="8">
        <v>2</v>
      </c>
      <c r="DP123" s="8">
        <v>0</v>
      </c>
      <c r="DQ123" s="8">
        <v>1</v>
      </c>
      <c r="DR123" s="8">
        <v>0</v>
      </c>
      <c r="DS123" s="8">
        <v>32</v>
      </c>
      <c r="DT123" s="8">
        <v>18</v>
      </c>
      <c r="DU123" s="8">
        <v>0</v>
      </c>
      <c r="DV123" s="8">
        <v>2</v>
      </c>
      <c r="DW123" s="8">
        <v>3</v>
      </c>
      <c r="DX123" s="8">
        <v>0</v>
      </c>
      <c r="DY123" s="8">
        <v>1</v>
      </c>
      <c r="DZ123" s="8">
        <v>2</v>
      </c>
      <c r="EA123" s="8">
        <v>3</v>
      </c>
      <c r="EB123" s="8">
        <v>5</v>
      </c>
      <c r="EC123" s="8">
        <v>3</v>
      </c>
      <c r="ED123" s="8">
        <v>1</v>
      </c>
      <c r="EE123" s="8">
        <v>0</v>
      </c>
      <c r="EF123" s="8">
        <v>1</v>
      </c>
      <c r="EG123" s="8">
        <v>0</v>
      </c>
    </row>
    <row r="124" spans="2:137" ht="12.75">
      <c r="B124" s="7" t="s">
        <v>55</v>
      </c>
      <c r="C124" s="8">
        <v>26</v>
      </c>
      <c r="D124" s="8">
        <v>20</v>
      </c>
      <c r="E124" s="8">
        <v>2</v>
      </c>
      <c r="F124" s="8">
        <v>2</v>
      </c>
      <c r="G124" s="8">
        <v>29</v>
      </c>
      <c r="H124" s="8">
        <v>6</v>
      </c>
      <c r="I124" s="8">
        <v>18</v>
      </c>
      <c r="J124" s="8">
        <v>2</v>
      </c>
      <c r="K124" s="8">
        <v>0</v>
      </c>
      <c r="L124" s="8">
        <v>2</v>
      </c>
      <c r="M124" s="8">
        <v>4</v>
      </c>
      <c r="N124" s="8">
        <v>28</v>
      </c>
      <c r="O124" s="8">
        <v>34</v>
      </c>
      <c r="P124" s="8">
        <v>7</v>
      </c>
      <c r="Q124" s="8">
        <v>2</v>
      </c>
      <c r="R124" s="8">
        <v>45</v>
      </c>
      <c r="S124" s="8">
        <v>28912</v>
      </c>
      <c r="T124" s="8">
        <v>4312</v>
      </c>
      <c r="U124" s="8">
        <v>4</v>
      </c>
      <c r="V124" s="8">
        <v>4</v>
      </c>
      <c r="W124" s="8">
        <v>3</v>
      </c>
      <c r="X124" s="8">
        <v>4</v>
      </c>
      <c r="Y124" s="8">
        <v>124</v>
      </c>
      <c r="Z124" s="8">
        <v>136</v>
      </c>
      <c r="AA124" s="8">
        <v>4</v>
      </c>
      <c r="AB124" s="8">
        <v>5</v>
      </c>
      <c r="AC124" s="8">
        <v>0</v>
      </c>
      <c r="AD124" s="8">
        <v>7</v>
      </c>
      <c r="AE124" s="8">
        <v>3</v>
      </c>
      <c r="AF124" s="8">
        <v>35</v>
      </c>
      <c r="AG124" s="8">
        <v>213</v>
      </c>
      <c r="AH124" s="8">
        <v>4</v>
      </c>
      <c r="AI124" s="8">
        <v>2</v>
      </c>
      <c r="AJ124" s="8">
        <v>12</v>
      </c>
      <c r="AK124" s="8">
        <v>3</v>
      </c>
      <c r="AL124" s="8">
        <v>64</v>
      </c>
      <c r="AM124" s="8">
        <v>2</v>
      </c>
      <c r="AN124" s="8">
        <v>2</v>
      </c>
      <c r="AO124" s="8">
        <v>29</v>
      </c>
      <c r="AP124" s="8">
        <v>30</v>
      </c>
      <c r="AQ124" s="8">
        <v>26</v>
      </c>
      <c r="AR124" s="8">
        <v>14</v>
      </c>
      <c r="AS124" s="8">
        <v>44</v>
      </c>
      <c r="AT124" s="8">
        <v>20</v>
      </c>
      <c r="AU124" s="8">
        <v>11</v>
      </c>
      <c r="AV124" s="8">
        <v>12</v>
      </c>
      <c r="AW124" s="8">
        <v>20</v>
      </c>
      <c r="AX124" s="8">
        <v>11</v>
      </c>
      <c r="AY124" s="8">
        <v>4</v>
      </c>
      <c r="AZ124" s="8">
        <v>571</v>
      </c>
      <c r="BA124" s="8">
        <v>3</v>
      </c>
      <c r="BB124" s="8">
        <v>4</v>
      </c>
      <c r="BC124" s="8">
        <v>11</v>
      </c>
      <c r="BD124" s="8">
        <v>36</v>
      </c>
      <c r="BE124" s="8">
        <v>1</v>
      </c>
      <c r="BF124" s="8">
        <v>0</v>
      </c>
      <c r="BG124" s="8">
        <v>5</v>
      </c>
      <c r="BH124" s="8">
        <v>6</v>
      </c>
      <c r="BI124" s="8">
        <v>4</v>
      </c>
      <c r="BJ124" s="8">
        <v>17</v>
      </c>
      <c r="BK124" s="8">
        <v>2</v>
      </c>
      <c r="BL124" s="8">
        <v>0</v>
      </c>
      <c r="BM124" s="8">
        <v>5</v>
      </c>
      <c r="BN124" s="8">
        <v>40</v>
      </c>
      <c r="BO124" s="8">
        <v>14</v>
      </c>
      <c r="BP124" s="8">
        <v>27</v>
      </c>
      <c r="BQ124" s="8">
        <v>91</v>
      </c>
      <c r="BR124" s="8">
        <v>87</v>
      </c>
      <c r="BS124" s="8">
        <v>4</v>
      </c>
      <c r="BT124" s="8">
        <v>7</v>
      </c>
      <c r="BU124" s="8">
        <v>25</v>
      </c>
      <c r="BV124" s="8">
        <v>4632</v>
      </c>
      <c r="BW124" s="8">
        <v>12</v>
      </c>
      <c r="BX124" s="8">
        <v>10</v>
      </c>
      <c r="BY124" s="8">
        <v>11</v>
      </c>
      <c r="BZ124" s="8">
        <v>4</v>
      </c>
      <c r="CA124" s="8">
        <v>27</v>
      </c>
      <c r="CB124" s="8">
        <v>2</v>
      </c>
      <c r="CC124" s="8">
        <v>2</v>
      </c>
      <c r="CD124" s="8">
        <v>2</v>
      </c>
      <c r="CE124" s="8">
        <v>7</v>
      </c>
      <c r="CF124" s="8">
        <v>3</v>
      </c>
      <c r="CG124" s="8">
        <v>2</v>
      </c>
      <c r="CH124" s="8">
        <v>13</v>
      </c>
      <c r="CI124" s="8">
        <v>21</v>
      </c>
      <c r="CJ124" s="8">
        <v>1</v>
      </c>
      <c r="CK124" s="8">
        <v>9</v>
      </c>
      <c r="CL124" s="8">
        <v>12</v>
      </c>
      <c r="CM124" s="8">
        <v>7</v>
      </c>
      <c r="CN124" s="8">
        <v>11</v>
      </c>
      <c r="CO124" s="8">
        <v>2</v>
      </c>
      <c r="CP124" s="8">
        <v>4</v>
      </c>
      <c r="CQ124" s="8">
        <v>17</v>
      </c>
      <c r="CR124" s="8">
        <v>3</v>
      </c>
      <c r="CS124" s="8">
        <v>1</v>
      </c>
      <c r="CT124" s="8">
        <v>0</v>
      </c>
      <c r="CU124" s="8">
        <v>0</v>
      </c>
      <c r="CV124" s="8">
        <v>2</v>
      </c>
      <c r="CW124" s="8">
        <v>82</v>
      </c>
      <c r="CX124" s="8">
        <v>23</v>
      </c>
      <c r="CY124" s="8">
        <v>5</v>
      </c>
      <c r="CZ124" s="8">
        <v>24</v>
      </c>
      <c r="DA124" s="8">
        <v>1</v>
      </c>
      <c r="DB124" s="8">
        <v>0</v>
      </c>
      <c r="DC124" s="8">
        <v>3</v>
      </c>
      <c r="DD124" s="8">
        <v>7</v>
      </c>
      <c r="DE124" s="8">
        <v>16</v>
      </c>
      <c r="DF124" s="8">
        <v>17777</v>
      </c>
      <c r="DG124" s="8">
        <v>8</v>
      </c>
      <c r="DH124" s="8">
        <v>45</v>
      </c>
      <c r="DI124" s="8">
        <v>12</v>
      </c>
      <c r="DJ124" s="8">
        <v>1</v>
      </c>
      <c r="DK124" s="8">
        <v>18</v>
      </c>
      <c r="DL124" s="8">
        <v>3</v>
      </c>
      <c r="DM124" s="8">
        <v>7</v>
      </c>
      <c r="DN124" s="8">
        <v>6</v>
      </c>
      <c r="DO124" s="8">
        <v>14</v>
      </c>
      <c r="DP124" s="8">
        <v>9</v>
      </c>
      <c r="DQ124" s="8">
        <v>8</v>
      </c>
      <c r="DR124" s="8">
        <v>2</v>
      </c>
      <c r="DS124" s="8">
        <v>219</v>
      </c>
      <c r="DT124" s="8">
        <v>38</v>
      </c>
      <c r="DU124" s="8">
        <v>2</v>
      </c>
      <c r="DV124" s="8">
        <v>1</v>
      </c>
      <c r="DW124" s="8">
        <v>8</v>
      </c>
      <c r="DX124" s="8">
        <v>5</v>
      </c>
      <c r="DY124" s="8">
        <v>12</v>
      </c>
      <c r="DZ124" s="8">
        <v>32</v>
      </c>
      <c r="EA124" s="8">
        <v>11</v>
      </c>
      <c r="EB124" s="8">
        <v>39</v>
      </c>
      <c r="EC124" s="8">
        <v>24</v>
      </c>
      <c r="ED124" s="8">
        <v>10</v>
      </c>
      <c r="EE124" s="8">
        <v>6</v>
      </c>
      <c r="EF124" s="8">
        <v>11</v>
      </c>
      <c r="EG124" s="8">
        <v>0</v>
      </c>
    </row>
    <row r="125" spans="1:137" ht="12.75">
      <c r="A125" s="9" t="s">
        <v>14</v>
      </c>
      <c r="C125" s="8">
        <v>62</v>
      </c>
      <c r="D125" s="8">
        <v>52</v>
      </c>
      <c r="E125" s="8">
        <v>40</v>
      </c>
      <c r="F125" s="8">
        <v>20</v>
      </c>
      <c r="G125" s="8">
        <v>133</v>
      </c>
      <c r="H125" s="8">
        <v>23</v>
      </c>
      <c r="I125" s="8">
        <v>32</v>
      </c>
      <c r="J125" s="8">
        <v>29</v>
      </c>
      <c r="K125" s="8">
        <v>5</v>
      </c>
      <c r="L125" s="8">
        <v>11</v>
      </c>
      <c r="M125" s="8">
        <v>13</v>
      </c>
      <c r="N125" s="8">
        <v>99</v>
      </c>
      <c r="O125" s="8">
        <v>115</v>
      </c>
      <c r="P125" s="8">
        <v>24</v>
      </c>
      <c r="Q125" s="8">
        <v>47</v>
      </c>
      <c r="R125" s="8">
        <v>135</v>
      </c>
      <c r="S125" s="8">
        <v>65264</v>
      </c>
      <c r="T125" s="8">
        <v>7051</v>
      </c>
      <c r="U125" s="8">
        <v>18</v>
      </c>
      <c r="V125" s="8">
        <v>17</v>
      </c>
      <c r="W125" s="8">
        <v>13</v>
      </c>
      <c r="X125" s="8">
        <v>7</v>
      </c>
      <c r="Y125" s="8">
        <v>256</v>
      </c>
      <c r="Z125" s="8">
        <v>266</v>
      </c>
      <c r="AA125" s="8">
        <v>57</v>
      </c>
      <c r="AB125" s="8">
        <v>17</v>
      </c>
      <c r="AC125" s="8">
        <v>34</v>
      </c>
      <c r="AD125" s="8">
        <v>73</v>
      </c>
      <c r="AE125" s="8">
        <v>42</v>
      </c>
      <c r="AF125" s="8">
        <v>168</v>
      </c>
      <c r="AG125" s="8">
        <v>446</v>
      </c>
      <c r="AH125" s="8">
        <v>30</v>
      </c>
      <c r="AI125" s="8">
        <v>36</v>
      </c>
      <c r="AJ125" s="8">
        <v>132</v>
      </c>
      <c r="AK125" s="8">
        <v>25</v>
      </c>
      <c r="AL125" s="8">
        <v>186</v>
      </c>
      <c r="AM125" s="8">
        <v>44</v>
      </c>
      <c r="AN125" s="8">
        <v>25</v>
      </c>
      <c r="AO125" s="8">
        <v>133</v>
      </c>
      <c r="AP125" s="8">
        <v>45</v>
      </c>
      <c r="AQ125" s="8">
        <v>77</v>
      </c>
      <c r="AR125" s="8">
        <v>90</v>
      </c>
      <c r="AS125" s="8">
        <v>95</v>
      </c>
      <c r="AT125" s="8">
        <v>42</v>
      </c>
      <c r="AU125" s="8">
        <v>32</v>
      </c>
      <c r="AV125" s="8">
        <v>73</v>
      </c>
      <c r="AW125" s="8">
        <v>122</v>
      </c>
      <c r="AX125" s="8">
        <v>23</v>
      </c>
      <c r="AY125" s="8">
        <v>34</v>
      </c>
      <c r="AZ125" s="8">
        <v>1333</v>
      </c>
      <c r="BA125" s="8">
        <v>11</v>
      </c>
      <c r="BB125" s="8">
        <v>20</v>
      </c>
      <c r="BC125" s="8">
        <v>34</v>
      </c>
      <c r="BD125" s="8">
        <v>188</v>
      </c>
      <c r="BE125" s="8">
        <v>34</v>
      </c>
      <c r="BF125" s="8">
        <v>27</v>
      </c>
      <c r="BG125" s="8">
        <v>14</v>
      </c>
      <c r="BH125" s="8">
        <v>50</v>
      </c>
      <c r="BI125" s="8">
        <v>14</v>
      </c>
      <c r="BJ125" s="8">
        <v>78</v>
      </c>
      <c r="BK125" s="8">
        <v>42</v>
      </c>
      <c r="BL125" s="8">
        <v>11</v>
      </c>
      <c r="BM125" s="8">
        <v>47</v>
      </c>
      <c r="BN125" s="8">
        <v>222</v>
      </c>
      <c r="BO125" s="8">
        <v>84</v>
      </c>
      <c r="BP125" s="8">
        <v>297</v>
      </c>
      <c r="BQ125" s="8">
        <v>617</v>
      </c>
      <c r="BR125" s="8">
        <v>701</v>
      </c>
      <c r="BS125" s="8">
        <v>105</v>
      </c>
      <c r="BT125" s="8">
        <v>47</v>
      </c>
      <c r="BU125" s="8">
        <v>78</v>
      </c>
      <c r="BV125" s="8">
        <v>16914</v>
      </c>
      <c r="BW125" s="8">
        <v>48</v>
      </c>
      <c r="BX125" s="8">
        <v>44</v>
      </c>
      <c r="BY125" s="8">
        <v>54</v>
      </c>
      <c r="BZ125" s="8">
        <v>19</v>
      </c>
      <c r="CA125" s="8">
        <v>108</v>
      </c>
      <c r="CB125" s="8">
        <v>11</v>
      </c>
      <c r="CC125" s="8">
        <v>77</v>
      </c>
      <c r="CD125" s="8">
        <v>50</v>
      </c>
      <c r="CE125" s="8">
        <v>34</v>
      </c>
      <c r="CF125" s="8">
        <v>69</v>
      </c>
      <c r="CG125" s="8">
        <v>19</v>
      </c>
      <c r="CH125" s="8">
        <v>91</v>
      </c>
      <c r="CI125" s="8">
        <v>124</v>
      </c>
      <c r="CJ125" s="8">
        <v>53</v>
      </c>
      <c r="CK125" s="8">
        <v>25</v>
      </c>
      <c r="CL125" s="8">
        <v>116</v>
      </c>
      <c r="CM125" s="8">
        <v>121</v>
      </c>
      <c r="CN125" s="8">
        <v>28</v>
      </c>
      <c r="CO125" s="8">
        <v>9</v>
      </c>
      <c r="CP125" s="8">
        <v>12</v>
      </c>
      <c r="CQ125" s="8">
        <v>193</v>
      </c>
      <c r="CR125" s="8">
        <v>60</v>
      </c>
      <c r="CS125" s="8">
        <v>16</v>
      </c>
      <c r="CT125" s="8">
        <v>12</v>
      </c>
      <c r="CU125" s="8">
        <v>15</v>
      </c>
      <c r="CV125" s="8">
        <v>14</v>
      </c>
      <c r="CW125" s="8">
        <v>245</v>
      </c>
      <c r="CX125" s="8">
        <v>55</v>
      </c>
      <c r="CY125" s="8">
        <v>28</v>
      </c>
      <c r="CZ125" s="8">
        <v>78</v>
      </c>
      <c r="DA125" s="8">
        <v>24</v>
      </c>
      <c r="DB125" s="8">
        <v>28</v>
      </c>
      <c r="DC125" s="8">
        <v>55</v>
      </c>
      <c r="DD125" s="8">
        <v>100</v>
      </c>
      <c r="DE125" s="8">
        <v>203</v>
      </c>
      <c r="DF125" s="8">
        <v>61782</v>
      </c>
      <c r="DG125" s="8">
        <v>48</v>
      </c>
      <c r="DH125" s="8">
        <v>220</v>
      </c>
      <c r="DI125" s="8">
        <v>21</v>
      </c>
      <c r="DJ125" s="8">
        <v>25</v>
      </c>
      <c r="DK125" s="8">
        <v>103</v>
      </c>
      <c r="DL125" s="8">
        <v>199</v>
      </c>
      <c r="DM125" s="8">
        <v>37</v>
      </c>
      <c r="DN125" s="8">
        <v>126</v>
      </c>
      <c r="DO125" s="8">
        <v>38</v>
      </c>
      <c r="DP125" s="8">
        <v>108</v>
      </c>
      <c r="DQ125" s="8">
        <v>31</v>
      </c>
      <c r="DR125" s="8">
        <v>13</v>
      </c>
      <c r="DS125" s="8">
        <v>776</v>
      </c>
      <c r="DT125" s="8">
        <v>223</v>
      </c>
      <c r="DU125" s="8">
        <v>14</v>
      </c>
      <c r="DV125" s="8">
        <v>13</v>
      </c>
      <c r="DW125" s="8">
        <v>62</v>
      </c>
      <c r="DX125" s="8">
        <v>36</v>
      </c>
      <c r="DY125" s="8">
        <v>24</v>
      </c>
      <c r="DZ125" s="8">
        <v>42</v>
      </c>
      <c r="EA125" s="8">
        <v>27</v>
      </c>
      <c r="EB125" s="8">
        <v>65</v>
      </c>
      <c r="EC125" s="8">
        <v>37</v>
      </c>
      <c r="ED125" s="8">
        <v>71</v>
      </c>
      <c r="EE125" s="8">
        <v>45</v>
      </c>
      <c r="EF125" s="8">
        <v>65</v>
      </c>
      <c r="EG125" s="8">
        <v>14</v>
      </c>
    </row>
    <row r="126" spans="2:137" s="10" customFormat="1" ht="12.75">
      <c r="B126" s="11" t="s">
        <v>118</v>
      </c>
      <c r="C126" s="12">
        <f aca="true" t="shared" si="54" ref="C126:J126">C125/163284</f>
        <v>0.0003797065236030475</v>
      </c>
      <c r="D126" s="12">
        <f t="shared" si="54"/>
        <v>0.0003184635359251366</v>
      </c>
      <c r="E126" s="12">
        <f t="shared" si="54"/>
        <v>0.0002449719507116435</v>
      </c>
      <c r="F126" s="12">
        <f t="shared" si="54"/>
        <v>0.00012248597535582175</v>
      </c>
      <c r="G126" s="12">
        <f t="shared" si="54"/>
        <v>0.0008145317361162147</v>
      </c>
      <c r="H126" s="12">
        <f t="shared" si="54"/>
        <v>0.00014085887165919502</v>
      </c>
      <c r="I126" s="12">
        <f t="shared" si="54"/>
        <v>0.0001959775605693148</v>
      </c>
      <c r="J126" s="12">
        <f t="shared" si="54"/>
        <v>0.00017760466426594156</v>
      </c>
      <c r="K126" s="12">
        <f>K125/150015</f>
        <v>3.3330000333300005E-05</v>
      </c>
      <c r="L126" s="12">
        <f>L125/150015</f>
        <v>7.332600073326E-05</v>
      </c>
      <c r="M126" s="12">
        <f aca="true" t="shared" si="55" ref="M126:AR126">M125/163284</f>
        <v>7.961588398128414E-05</v>
      </c>
      <c r="N126" s="12">
        <f t="shared" si="55"/>
        <v>0.0006063055780113178</v>
      </c>
      <c r="O126" s="12">
        <f t="shared" si="55"/>
        <v>0.0007042943582959751</v>
      </c>
      <c r="P126" s="12">
        <f t="shared" si="55"/>
        <v>0.0001469831704269861</v>
      </c>
      <c r="Q126" s="12">
        <f t="shared" si="55"/>
        <v>0.0002878420420861811</v>
      </c>
      <c r="R126" s="12">
        <f t="shared" si="55"/>
        <v>0.0008267803336517969</v>
      </c>
      <c r="S126" s="12">
        <f t="shared" si="55"/>
        <v>0.39969623478111754</v>
      </c>
      <c r="T126" s="12">
        <f t="shared" si="55"/>
        <v>0.04318243061169496</v>
      </c>
      <c r="U126" s="12">
        <f t="shared" si="55"/>
        <v>0.00011023737782023958</v>
      </c>
      <c r="V126" s="12">
        <f t="shared" si="55"/>
        <v>0.00010411307905244849</v>
      </c>
      <c r="W126" s="12">
        <f t="shared" si="55"/>
        <v>7.961588398128414E-05</v>
      </c>
      <c r="X126" s="12">
        <f t="shared" si="55"/>
        <v>4.287009137453762E-05</v>
      </c>
      <c r="Y126" s="12">
        <f t="shared" si="55"/>
        <v>0.0015678204845545184</v>
      </c>
      <c r="Z126" s="12">
        <f t="shared" si="55"/>
        <v>0.0016290634722324294</v>
      </c>
      <c r="AA126" s="12">
        <f t="shared" si="55"/>
        <v>0.000349085029764092</v>
      </c>
      <c r="AB126" s="12">
        <f t="shared" si="55"/>
        <v>0.00010411307905244849</v>
      </c>
      <c r="AC126" s="12">
        <f t="shared" si="55"/>
        <v>0.00020822615810489698</v>
      </c>
      <c r="AD126" s="12">
        <f t="shared" si="55"/>
        <v>0.0004470738100487494</v>
      </c>
      <c r="AE126" s="12">
        <f t="shared" si="55"/>
        <v>0.0002572205482472257</v>
      </c>
      <c r="AF126" s="12">
        <f t="shared" si="55"/>
        <v>0.0010288821929889027</v>
      </c>
      <c r="AG126" s="12">
        <f t="shared" si="55"/>
        <v>0.0027314372504348254</v>
      </c>
      <c r="AH126" s="12">
        <f t="shared" si="55"/>
        <v>0.00018372896303373265</v>
      </c>
      <c r="AI126" s="12">
        <f t="shared" si="55"/>
        <v>0.00022047475564047916</v>
      </c>
      <c r="AJ126" s="12">
        <f t="shared" si="55"/>
        <v>0.0008084074373484236</v>
      </c>
      <c r="AK126" s="12">
        <f t="shared" si="55"/>
        <v>0.0001531074691947772</v>
      </c>
      <c r="AL126" s="12">
        <f t="shared" si="55"/>
        <v>0.0011391195708091424</v>
      </c>
      <c r="AM126" s="12">
        <f t="shared" si="55"/>
        <v>0.00026946914578280785</v>
      </c>
      <c r="AN126" s="12">
        <f t="shared" si="55"/>
        <v>0.0001531074691947772</v>
      </c>
      <c r="AO126" s="12">
        <f t="shared" si="55"/>
        <v>0.0008145317361162147</v>
      </c>
      <c r="AP126" s="12">
        <f t="shared" si="55"/>
        <v>0.00027559344455059894</v>
      </c>
      <c r="AQ126" s="12">
        <f t="shared" si="55"/>
        <v>0.00047157100511991377</v>
      </c>
      <c r="AR126" s="12">
        <f t="shared" si="55"/>
        <v>0.0005511868891011979</v>
      </c>
      <c r="AS126" s="12">
        <f aca="true" t="shared" si="56" ref="AS126:DD126">AS125/163284</f>
        <v>0.0005818083829401534</v>
      </c>
      <c r="AT126" s="12">
        <f t="shared" si="56"/>
        <v>0.0002572205482472257</v>
      </c>
      <c r="AU126" s="12">
        <f t="shared" si="56"/>
        <v>0.0001959775605693148</v>
      </c>
      <c r="AV126" s="12">
        <f t="shared" si="56"/>
        <v>0.0004470738100487494</v>
      </c>
      <c r="AW126" s="12">
        <f t="shared" si="56"/>
        <v>0.0007471644496705128</v>
      </c>
      <c r="AX126" s="12">
        <f t="shared" si="56"/>
        <v>0.00014085887165919502</v>
      </c>
      <c r="AY126" s="12">
        <f t="shared" si="56"/>
        <v>0.00020822615810489698</v>
      </c>
      <c r="AZ126" s="12">
        <f t="shared" si="56"/>
        <v>0.00816369025746552</v>
      </c>
      <c r="BA126" s="12">
        <f t="shared" si="56"/>
        <v>6.736728644570196E-05</v>
      </c>
      <c r="BB126" s="12">
        <f t="shared" si="56"/>
        <v>0.00012248597535582175</v>
      </c>
      <c r="BC126" s="12">
        <f t="shared" si="56"/>
        <v>0.00020822615810489698</v>
      </c>
      <c r="BD126" s="12">
        <f t="shared" si="56"/>
        <v>0.0011513681683447245</v>
      </c>
      <c r="BE126" s="12">
        <f t="shared" si="56"/>
        <v>0.00020822615810489698</v>
      </c>
      <c r="BF126" s="12">
        <f t="shared" si="56"/>
        <v>0.00016535606673035938</v>
      </c>
      <c r="BG126" s="12">
        <f t="shared" si="56"/>
        <v>8.574018274907523E-05</v>
      </c>
      <c r="BH126" s="12">
        <f t="shared" si="56"/>
        <v>0.0003062149383895544</v>
      </c>
      <c r="BI126" s="12">
        <f t="shared" si="56"/>
        <v>8.574018274907523E-05</v>
      </c>
      <c r="BJ126" s="12">
        <f t="shared" si="56"/>
        <v>0.00047769530388770486</v>
      </c>
      <c r="BK126" s="12">
        <f t="shared" si="56"/>
        <v>0.0002572205482472257</v>
      </c>
      <c r="BL126" s="12">
        <f t="shared" si="56"/>
        <v>6.736728644570196E-05</v>
      </c>
      <c r="BM126" s="12">
        <f t="shared" si="56"/>
        <v>0.0002878420420861811</v>
      </c>
      <c r="BN126" s="12">
        <f t="shared" si="56"/>
        <v>0.0013595943264496215</v>
      </c>
      <c r="BO126" s="12">
        <f t="shared" si="56"/>
        <v>0.0005144410964944513</v>
      </c>
      <c r="BP126" s="12">
        <f t="shared" si="56"/>
        <v>0.001818916734033953</v>
      </c>
      <c r="BQ126" s="12">
        <f t="shared" si="56"/>
        <v>0.003778692339727101</v>
      </c>
      <c r="BR126" s="12">
        <f t="shared" si="56"/>
        <v>0.004293133436221553</v>
      </c>
      <c r="BS126" s="12">
        <f t="shared" si="56"/>
        <v>0.0006430513706180642</v>
      </c>
      <c r="BT126" s="12">
        <f t="shared" si="56"/>
        <v>0.0002878420420861811</v>
      </c>
      <c r="BU126" s="12">
        <f t="shared" si="56"/>
        <v>0.00047769530388770486</v>
      </c>
      <c r="BV126" s="12">
        <f t="shared" si="56"/>
        <v>0.10358638935841846</v>
      </c>
      <c r="BW126" s="12">
        <f t="shared" si="56"/>
        <v>0.0002939663408539722</v>
      </c>
      <c r="BX126" s="12">
        <f t="shared" si="56"/>
        <v>0.00026946914578280785</v>
      </c>
      <c r="BY126" s="12">
        <f t="shared" si="56"/>
        <v>0.00033071213346071875</v>
      </c>
      <c r="BZ126" s="12">
        <f t="shared" si="56"/>
        <v>0.00011636167658803067</v>
      </c>
      <c r="CA126" s="12">
        <f t="shared" si="56"/>
        <v>0.0006614242669214375</v>
      </c>
      <c r="CB126" s="12">
        <f t="shared" si="56"/>
        <v>6.736728644570196E-05</v>
      </c>
      <c r="CC126" s="12">
        <f t="shared" si="56"/>
        <v>0.00047157100511991377</v>
      </c>
      <c r="CD126" s="12">
        <f t="shared" si="56"/>
        <v>0.0003062149383895544</v>
      </c>
      <c r="CE126" s="12">
        <f t="shared" si="56"/>
        <v>0.00020822615810489698</v>
      </c>
      <c r="CF126" s="12">
        <f t="shared" si="56"/>
        <v>0.00042257661497758505</v>
      </c>
      <c r="CG126" s="12">
        <f t="shared" si="56"/>
        <v>0.00011636167658803067</v>
      </c>
      <c r="CH126" s="12">
        <f t="shared" si="56"/>
        <v>0.000557311187868989</v>
      </c>
      <c r="CI126" s="12">
        <f t="shared" si="56"/>
        <v>0.000759413047206095</v>
      </c>
      <c r="CJ126" s="12">
        <f t="shared" si="56"/>
        <v>0.00032458783469292766</v>
      </c>
      <c r="CK126" s="12">
        <f t="shared" si="56"/>
        <v>0.0001531074691947772</v>
      </c>
      <c r="CL126" s="12">
        <f t="shared" si="56"/>
        <v>0.0007104186570637662</v>
      </c>
      <c r="CM126" s="12">
        <f t="shared" si="56"/>
        <v>0.0007410401509027216</v>
      </c>
      <c r="CN126" s="12">
        <f t="shared" si="56"/>
        <v>0.00017148036549815047</v>
      </c>
      <c r="CO126" s="12">
        <f t="shared" si="56"/>
        <v>5.511868891011979E-05</v>
      </c>
      <c r="CP126" s="12">
        <f t="shared" si="56"/>
        <v>7.349158521349305E-05</v>
      </c>
      <c r="CQ126" s="12">
        <f t="shared" si="56"/>
        <v>0.00118198966218368</v>
      </c>
      <c r="CR126" s="12">
        <f t="shared" si="56"/>
        <v>0.0003674579260674653</v>
      </c>
      <c r="CS126" s="12">
        <f t="shared" si="56"/>
        <v>9.79887802846574E-05</v>
      </c>
      <c r="CT126" s="12">
        <f t="shared" si="56"/>
        <v>7.349158521349305E-05</v>
      </c>
      <c r="CU126" s="12">
        <f t="shared" si="56"/>
        <v>9.186448151686632E-05</v>
      </c>
      <c r="CV126" s="12">
        <f t="shared" si="56"/>
        <v>8.574018274907523E-05</v>
      </c>
      <c r="CW126" s="12">
        <f t="shared" si="56"/>
        <v>0.0015004531981088166</v>
      </c>
      <c r="CX126" s="12">
        <f t="shared" si="56"/>
        <v>0.00033683643222850985</v>
      </c>
      <c r="CY126" s="12">
        <f t="shared" si="56"/>
        <v>0.00017148036549815047</v>
      </c>
      <c r="CZ126" s="12">
        <f t="shared" si="56"/>
        <v>0.00047769530388770486</v>
      </c>
      <c r="DA126" s="12">
        <f t="shared" si="56"/>
        <v>0.0001469831704269861</v>
      </c>
      <c r="DB126" s="12">
        <f t="shared" si="56"/>
        <v>0.00017148036549815047</v>
      </c>
      <c r="DC126" s="12">
        <f t="shared" si="56"/>
        <v>0.00033683643222850985</v>
      </c>
      <c r="DD126" s="12">
        <f t="shared" si="56"/>
        <v>0.0006124298767791088</v>
      </c>
      <c r="DE126" s="12">
        <f aca="true" t="shared" si="57" ref="DE126:DO126">DE125/163284</f>
        <v>0.001243232649861591</v>
      </c>
      <c r="DF126" s="12">
        <f t="shared" si="57"/>
        <v>0.378371426471669</v>
      </c>
      <c r="DG126" s="12">
        <f t="shared" si="57"/>
        <v>0.0002939663408539722</v>
      </c>
      <c r="DH126" s="12">
        <f t="shared" si="57"/>
        <v>0.0013473457289140394</v>
      </c>
      <c r="DI126" s="12">
        <f t="shared" si="57"/>
        <v>0.00012861027412361284</v>
      </c>
      <c r="DJ126" s="12">
        <f t="shared" si="57"/>
        <v>0.0001531074691947772</v>
      </c>
      <c r="DK126" s="12">
        <f t="shared" si="57"/>
        <v>0.000630802773082482</v>
      </c>
      <c r="DL126" s="12">
        <f t="shared" si="57"/>
        <v>0.0012187354547904265</v>
      </c>
      <c r="DM126" s="12">
        <f t="shared" si="57"/>
        <v>0.00022659905440827025</v>
      </c>
      <c r="DN126" s="12">
        <f t="shared" si="57"/>
        <v>0.0007716616447416771</v>
      </c>
      <c r="DO126" s="12">
        <f t="shared" si="57"/>
        <v>0.00023272335317606134</v>
      </c>
      <c r="DP126" s="12">
        <f>DP125/150015</f>
        <v>0.0007199280071992801</v>
      </c>
      <c r="DQ126" s="12">
        <f aca="true" t="shared" si="58" ref="DQ126:EG126">DQ125/163284</f>
        <v>0.00018985326180152374</v>
      </c>
      <c r="DR126" s="12">
        <f t="shared" si="58"/>
        <v>7.961588398128414E-05</v>
      </c>
      <c r="DS126" s="12">
        <f t="shared" si="58"/>
        <v>0.004752455843805885</v>
      </c>
      <c r="DT126" s="12">
        <f t="shared" si="58"/>
        <v>0.0013657186252174127</v>
      </c>
      <c r="DU126" s="12">
        <f t="shared" si="58"/>
        <v>8.574018274907523E-05</v>
      </c>
      <c r="DV126" s="12">
        <f t="shared" si="58"/>
        <v>7.961588398128414E-05</v>
      </c>
      <c r="DW126" s="12">
        <f t="shared" si="58"/>
        <v>0.0003797065236030475</v>
      </c>
      <c r="DX126" s="12">
        <f t="shared" si="58"/>
        <v>0.00022047475564047916</v>
      </c>
      <c r="DY126" s="12">
        <f t="shared" si="58"/>
        <v>0.0001469831704269861</v>
      </c>
      <c r="DZ126" s="12">
        <f t="shared" si="58"/>
        <v>0.0002572205482472257</v>
      </c>
      <c r="EA126" s="12">
        <f t="shared" si="58"/>
        <v>0.00016535606673035938</v>
      </c>
      <c r="EB126" s="12">
        <f t="shared" si="58"/>
        <v>0.0003980794199064207</v>
      </c>
      <c r="EC126" s="12">
        <f t="shared" si="58"/>
        <v>0.00022659905440827025</v>
      </c>
      <c r="ED126" s="12">
        <f t="shared" si="58"/>
        <v>0.00043482521251316723</v>
      </c>
      <c r="EE126" s="12">
        <f t="shared" si="58"/>
        <v>0.00027559344455059894</v>
      </c>
      <c r="EF126" s="12">
        <f t="shared" si="58"/>
        <v>0.0003980794199064207</v>
      </c>
      <c r="EG126" s="12">
        <f t="shared" si="58"/>
        <v>8.574018274907523E-05</v>
      </c>
    </row>
    <row r="127" spans="2:137" ht="4.5" customHeight="1">
      <c r="B127" s="13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</row>
    <row r="128" spans="1:137" ht="12.75">
      <c r="A128" s="3" t="s">
        <v>66</v>
      </c>
      <c r="B128" s="13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</row>
    <row r="129" spans="2:137" ht="12.75">
      <c r="B129" s="7" t="s">
        <v>62</v>
      </c>
      <c r="C129" s="8">
        <v>0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8">
        <v>1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8">
        <v>0</v>
      </c>
      <c r="Q129" s="8">
        <v>0</v>
      </c>
      <c r="R129" s="8">
        <v>0</v>
      </c>
      <c r="S129" s="8">
        <v>156</v>
      </c>
      <c r="T129" s="8">
        <v>6</v>
      </c>
      <c r="U129" s="8">
        <v>0</v>
      </c>
      <c r="V129" s="8">
        <v>0</v>
      </c>
      <c r="W129" s="8">
        <v>0</v>
      </c>
      <c r="X129" s="8">
        <v>0</v>
      </c>
      <c r="Y129" s="8">
        <v>0</v>
      </c>
      <c r="Z129" s="8">
        <v>0</v>
      </c>
      <c r="AA129" s="8">
        <v>0</v>
      </c>
      <c r="AB129" s="8">
        <v>0</v>
      </c>
      <c r="AC129" s="8">
        <v>0</v>
      </c>
      <c r="AD129" s="8">
        <v>0</v>
      </c>
      <c r="AE129" s="8">
        <v>0</v>
      </c>
      <c r="AF129" s="8">
        <v>0</v>
      </c>
      <c r="AG129" s="8">
        <v>0</v>
      </c>
      <c r="AH129" s="8">
        <v>0</v>
      </c>
      <c r="AI129" s="8">
        <v>0</v>
      </c>
      <c r="AJ129" s="8">
        <v>0</v>
      </c>
      <c r="AK129" s="8">
        <v>0</v>
      </c>
      <c r="AL129" s="8">
        <v>0</v>
      </c>
      <c r="AM129" s="8">
        <v>0</v>
      </c>
      <c r="AN129" s="8">
        <v>0</v>
      </c>
      <c r="AO129" s="8">
        <v>0</v>
      </c>
      <c r="AP129" s="8">
        <v>0</v>
      </c>
      <c r="AQ129" s="8">
        <v>0</v>
      </c>
      <c r="AR129" s="8">
        <v>0</v>
      </c>
      <c r="AS129" s="8">
        <v>0</v>
      </c>
      <c r="AT129" s="8">
        <v>0</v>
      </c>
      <c r="AU129" s="8">
        <v>0</v>
      </c>
      <c r="AV129" s="8">
        <v>0</v>
      </c>
      <c r="AW129" s="8">
        <v>0</v>
      </c>
      <c r="AX129" s="8">
        <v>0</v>
      </c>
      <c r="AY129" s="8">
        <v>0</v>
      </c>
      <c r="AZ129" s="8">
        <v>2</v>
      </c>
      <c r="BA129" s="8">
        <v>0</v>
      </c>
      <c r="BB129" s="8">
        <v>0</v>
      </c>
      <c r="BC129" s="8">
        <v>0</v>
      </c>
      <c r="BD129" s="8">
        <v>0</v>
      </c>
      <c r="BE129" s="8">
        <v>0</v>
      </c>
      <c r="BF129" s="8">
        <v>0</v>
      </c>
      <c r="BG129" s="8">
        <v>0</v>
      </c>
      <c r="BH129" s="8">
        <v>0</v>
      </c>
      <c r="BI129" s="8">
        <v>4</v>
      </c>
      <c r="BJ129" s="8">
        <v>0</v>
      </c>
      <c r="BK129" s="8">
        <v>0</v>
      </c>
      <c r="BL129" s="8">
        <v>0</v>
      </c>
      <c r="BM129" s="8">
        <v>0</v>
      </c>
      <c r="BN129" s="8">
        <v>0</v>
      </c>
      <c r="BO129" s="8">
        <v>0</v>
      </c>
      <c r="BP129" s="8">
        <v>0</v>
      </c>
      <c r="BQ129" s="8">
        <v>0</v>
      </c>
      <c r="BR129" s="8">
        <v>0</v>
      </c>
      <c r="BS129" s="8">
        <v>0</v>
      </c>
      <c r="BT129" s="8">
        <v>0</v>
      </c>
      <c r="BU129" s="8">
        <v>0</v>
      </c>
      <c r="BV129" s="8">
        <v>114</v>
      </c>
      <c r="BW129" s="8">
        <v>0</v>
      </c>
      <c r="BX129" s="8">
        <v>0</v>
      </c>
      <c r="BY129" s="8">
        <v>0</v>
      </c>
      <c r="BZ129" s="8">
        <v>0</v>
      </c>
      <c r="CA129" s="8">
        <v>3</v>
      </c>
      <c r="CB129" s="8">
        <v>0</v>
      </c>
      <c r="CC129" s="8">
        <v>0</v>
      </c>
      <c r="CD129" s="8">
        <v>0</v>
      </c>
      <c r="CE129" s="8">
        <v>0</v>
      </c>
      <c r="CF129" s="8">
        <v>0</v>
      </c>
      <c r="CG129" s="8">
        <v>0</v>
      </c>
      <c r="CH129" s="8">
        <v>0</v>
      </c>
      <c r="CI129" s="8">
        <v>3</v>
      </c>
      <c r="CJ129" s="8">
        <v>0</v>
      </c>
      <c r="CK129" s="8">
        <v>0</v>
      </c>
      <c r="CL129" s="8">
        <v>0</v>
      </c>
      <c r="CM129" s="8">
        <v>0</v>
      </c>
      <c r="CN129" s="8">
        <v>0</v>
      </c>
      <c r="CO129" s="8">
        <v>0</v>
      </c>
      <c r="CP129" s="8">
        <v>0</v>
      </c>
      <c r="CQ129" s="8">
        <v>0</v>
      </c>
      <c r="CR129" s="8">
        <v>0</v>
      </c>
      <c r="CS129" s="8">
        <v>0</v>
      </c>
      <c r="CT129" s="8">
        <v>0</v>
      </c>
      <c r="CU129" s="8">
        <v>0</v>
      </c>
      <c r="CV129" s="8">
        <v>0</v>
      </c>
      <c r="CW129" s="8">
        <v>0</v>
      </c>
      <c r="CX129" s="8">
        <v>0</v>
      </c>
      <c r="CY129" s="8">
        <v>0</v>
      </c>
      <c r="CZ129" s="8">
        <v>0</v>
      </c>
      <c r="DA129" s="8">
        <v>0</v>
      </c>
      <c r="DB129" s="8">
        <v>0</v>
      </c>
      <c r="DC129" s="8">
        <v>0</v>
      </c>
      <c r="DD129" s="8">
        <v>0</v>
      </c>
      <c r="DE129" s="8">
        <v>3</v>
      </c>
      <c r="DF129" s="8">
        <v>599</v>
      </c>
      <c r="DG129" s="8">
        <v>0</v>
      </c>
      <c r="DH129" s="8">
        <v>1</v>
      </c>
      <c r="DI129" s="8">
        <v>0</v>
      </c>
      <c r="DJ129" s="8">
        <v>1</v>
      </c>
      <c r="DK129" s="8">
        <v>0</v>
      </c>
      <c r="DL129" s="8">
        <v>0</v>
      </c>
      <c r="DM129" s="8">
        <v>0</v>
      </c>
      <c r="DN129" s="8">
        <v>0</v>
      </c>
      <c r="DO129" s="8">
        <v>0</v>
      </c>
      <c r="DP129" s="8">
        <v>0</v>
      </c>
      <c r="DQ129" s="8">
        <v>0</v>
      </c>
      <c r="DR129" s="8">
        <v>0</v>
      </c>
      <c r="DS129" s="8">
        <v>2</v>
      </c>
      <c r="DT129" s="8">
        <v>0</v>
      </c>
      <c r="DU129" s="8">
        <v>0</v>
      </c>
      <c r="DV129" s="8">
        <v>0</v>
      </c>
      <c r="DW129" s="8">
        <v>0</v>
      </c>
      <c r="DX129" s="8">
        <v>0</v>
      </c>
      <c r="DY129" s="8">
        <v>0</v>
      </c>
      <c r="DZ129" s="8">
        <v>0</v>
      </c>
      <c r="EA129" s="8">
        <v>0</v>
      </c>
      <c r="EB129" s="8">
        <v>0</v>
      </c>
      <c r="EC129" s="8">
        <v>0</v>
      </c>
      <c r="ED129" s="8">
        <v>0</v>
      </c>
      <c r="EE129" s="8">
        <v>0</v>
      </c>
      <c r="EF129" s="8">
        <v>0</v>
      </c>
      <c r="EG129" s="8">
        <v>0</v>
      </c>
    </row>
    <row r="130" spans="2:137" ht="12.75">
      <c r="B130" s="7" t="s">
        <v>63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8">
        <v>0</v>
      </c>
      <c r="Q130" s="8">
        <v>0</v>
      </c>
      <c r="R130" s="8">
        <v>0</v>
      </c>
      <c r="S130" s="8">
        <v>59</v>
      </c>
      <c r="T130" s="8">
        <v>1</v>
      </c>
      <c r="U130" s="8">
        <v>0</v>
      </c>
      <c r="V130" s="8">
        <v>0</v>
      </c>
      <c r="W130" s="8">
        <v>0</v>
      </c>
      <c r="X130" s="8">
        <v>0</v>
      </c>
      <c r="Y130" s="8">
        <v>0</v>
      </c>
      <c r="Z130" s="8">
        <v>0</v>
      </c>
      <c r="AA130" s="8">
        <v>0</v>
      </c>
      <c r="AB130" s="8">
        <v>0</v>
      </c>
      <c r="AC130" s="8">
        <v>0</v>
      </c>
      <c r="AD130" s="8">
        <v>0</v>
      </c>
      <c r="AE130" s="8">
        <v>0</v>
      </c>
      <c r="AF130" s="8">
        <v>1</v>
      </c>
      <c r="AG130" s="8">
        <v>0</v>
      </c>
      <c r="AH130" s="8">
        <v>0</v>
      </c>
      <c r="AI130" s="8">
        <v>0</v>
      </c>
      <c r="AJ130" s="8">
        <v>1</v>
      </c>
      <c r="AK130" s="8">
        <v>0</v>
      </c>
      <c r="AL130" s="8">
        <v>2</v>
      </c>
      <c r="AM130" s="8">
        <v>0</v>
      </c>
      <c r="AN130" s="8">
        <v>0</v>
      </c>
      <c r="AO130" s="8">
        <v>0</v>
      </c>
      <c r="AP130" s="8">
        <v>0</v>
      </c>
      <c r="AQ130" s="8">
        <v>0</v>
      </c>
      <c r="AR130" s="8">
        <v>0</v>
      </c>
      <c r="AS130" s="8">
        <v>0</v>
      </c>
      <c r="AT130" s="8">
        <v>0</v>
      </c>
      <c r="AU130" s="8">
        <v>0</v>
      </c>
      <c r="AV130" s="8">
        <v>0</v>
      </c>
      <c r="AW130" s="8">
        <v>0</v>
      </c>
      <c r="AX130" s="8">
        <v>0</v>
      </c>
      <c r="AY130" s="8">
        <v>0</v>
      </c>
      <c r="AZ130" s="8">
        <v>0</v>
      </c>
      <c r="BA130" s="8">
        <v>0</v>
      </c>
      <c r="BB130" s="8">
        <v>0</v>
      </c>
      <c r="BC130" s="8">
        <v>0</v>
      </c>
      <c r="BD130" s="8">
        <v>0</v>
      </c>
      <c r="BE130" s="8">
        <v>0</v>
      </c>
      <c r="BF130" s="8">
        <v>0</v>
      </c>
      <c r="BG130" s="8">
        <v>0</v>
      </c>
      <c r="BH130" s="8">
        <v>0</v>
      </c>
      <c r="BI130" s="8">
        <v>0</v>
      </c>
      <c r="BJ130" s="8">
        <v>0</v>
      </c>
      <c r="BK130" s="8">
        <v>0</v>
      </c>
      <c r="BL130" s="8">
        <v>0</v>
      </c>
      <c r="BM130" s="8">
        <v>0</v>
      </c>
      <c r="BN130" s="8">
        <v>0</v>
      </c>
      <c r="BO130" s="8">
        <v>0</v>
      </c>
      <c r="BP130" s="8">
        <v>0</v>
      </c>
      <c r="BQ130" s="8">
        <v>0</v>
      </c>
      <c r="BR130" s="8">
        <v>0</v>
      </c>
      <c r="BS130" s="8">
        <v>0</v>
      </c>
      <c r="BT130" s="8">
        <v>0</v>
      </c>
      <c r="BU130" s="8">
        <v>0</v>
      </c>
      <c r="BV130" s="8">
        <v>85</v>
      </c>
      <c r="BW130" s="8">
        <v>0</v>
      </c>
      <c r="BX130" s="8">
        <v>0</v>
      </c>
      <c r="BY130" s="8">
        <v>0</v>
      </c>
      <c r="BZ130" s="8">
        <v>0</v>
      </c>
      <c r="CA130" s="8">
        <v>0</v>
      </c>
      <c r="CB130" s="8">
        <v>0</v>
      </c>
      <c r="CC130" s="8">
        <v>0</v>
      </c>
      <c r="CD130" s="8">
        <v>0</v>
      </c>
      <c r="CE130" s="8">
        <v>0</v>
      </c>
      <c r="CF130" s="8">
        <v>0</v>
      </c>
      <c r="CG130" s="8">
        <v>0</v>
      </c>
      <c r="CH130" s="8">
        <v>0</v>
      </c>
      <c r="CI130" s="8">
        <v>0</v>
      </c>
      <c r="CJ130" s="8">
        <v>0</v>
      </c>
      <c r="CK130" s="8">
        <v>0</v>
      </c>
      <c r="CL130" s="8">
        <v>0</v>
      </c>
      <c r="CM130" s="8">
        <v>0</v>
      </c>
      <c r="CN130" s="8">
        <v>0</v>
      </c>
      <c r="CO130" s="8">
        <v>0</v>
      </c>
      <c r="CP130" s="8">
        <v>0</v>
      </c>
      <c r="CQ130" s="8">
        <v>0</v>
      </c>
      <c r="CR130" s="8">
        <v>0</v>
      </c>
      <c r="CS130" s="8">
        <v>0</v>
      </c>
      <c r="CT130" s="8">
        <v>1</v>
      </c>
      <c r="CU130" s="8">
        <v>0</v>
      </c>
      <c r="CV130" s="8">
        <v>0</v>
      </c>
      <c r="CW130" s="8">
        <v>0</v>
      </c>
      <c r="CX130" s="8">
        <v>0</v>
      </c>
      <c r="CY130" s="8">
        <v>0</v>
      </c>
      <c r="CZ130" s="8">
        <v>0</v>
      </c>
      <c r="DA130" s="8">
        <v>0</v>
      </c>
      <c r="DB130" s="8">
        <v>0</v>
      </c>
      <c r="DC130" s="8">
        <v>0</v>
      </c>
      <c r="DD130" s="8">
        <v>0</v>
      </c>
      <c r="DE130" s="8">
        <v>2</v>
      </c>
      <c r="DF130" s="8">
        <v>257</v>
      </c>
      <c r="DG130" s="8">
        <v>0</v>
      </c>
      <c r="DH130" s="8">
        <v>2</v>
      </c>
      <c r="DI130" s="8">
        <v>0</v>
      </c>
      <c r="DJ130" s="8">
        <v>0</v>
      </c>
      <c r="DK130" s="8">
        <v>0</v>
      </c>
      <c r="DL130" s="8">
        <v>0</v>
      </c>
      <c r="DM130" s="8">
        <v>0</v>
      </c>
      <c r="DN130" s="8">
        <v>0</v>
      </c>
      <c r="DO130" s="8">
        <v>0</v>
      </c>
      <c r="DP130" s="8">
        <v>0</v>
      </c>
      <c r="DQ130" s="8">
        <v>0</v>
      </c>
      <c r="DR130" s="8">
        <v>0</v>
      </c>
      <c r="DS130" s="8">
        <v>1</v>
      </c>
      <c r="DT130" s="8">
        <v>0</v>
      </c>
      <c r="DU130" s="8">
        <v>0</v>
      </c>
      <c r="DV130" s="8">
        <v>0</v>
      </c>
      <c r="DW130" s="8">
        <v>0</v>
      </c>
      <c r="DX130" s="8">
        <v>0</v>
      </c>
      <c r="DY130" s="8">
        <v>0</v>
      </c>
      <c r="DZ130" s="8">
        <v>0</v>
      </c>
      <c r="EA130" s="8">
        <v>0</v>
      </c>
      <c r="EB130" s="8">
        <v>0</v>
      </c>
      <c r="EC130" s="8">
        <v>0</v>
      </c>
      <c r="ED130" s="8">
        <v>0</v>
      </c>
      <c r="EE130" s="8">
        <v>0</v>
      </c>
      <c r="EF130" s="8">
        <v>0</v>
      </c>
      <c r="EG130" s="8">
        <v>0</v>
      </c>
    </row>
    <row r="131" spans="2:137" ht="12.75">
      <c r="B131" s="7" t="s">
        <v>64</v>
      </c>
      <c r="C131" s="8">
        <v>5</v>
      </c>
      <c r="D131" s="8">
        <v>4</v>
      </c>
      <c r="E131" s="8">
        <v>6</v>
      </c>
      <c r="F131" s="8">
        <v>0</v>
      </c>
      <c r="G131" s="8">
        <v>6</v>
      </c>
      <c r="H131" s="8">
        <v>9</v>
      </c>
      <c r="I131" s="8">
        <v>3</v>
      </c>
      <c r="J131" s="8">
        <v>18</v>
      </c>
      <c r="K131" s="8">
        <v>1</v>
      </c>
      <c r="L131" s="8">
        <v>2</v>
      </c>
      <c r="M131" s="8">
        <v>1</v>
      </c>
      <c r="N131" s="8">
        <v>10</v>
      </c>
      <c r="O131" s="8">
        <v>4</v>
      </c>
      <c r="P131" s="8">
        <v>3</v>
      </c>
      <c r="Q131" s="8">
        <v>2</v>
      </c>
      <c r="R131" s="8">
        <v>14</v>
      </c>
      <c r="S131" s="8">
        <v>11191</v>
      </c>
      <c r="T131" s="8">
        <v>378</v>
      </c>
      <c r="U131" s="8">
        <v>0</v>
      </c>
      <c r="V131" s="8">
        <v>2</v>
      </c>
      <c r="W131" s="8">
        <v>0</v>
      </c>
      <c r="X131" s="8">
        <v>1</v>
      </c>
      <c r="Y131" s="8">
        <v>45</v>
      </c>
      <c r="Z131" s="8">
        <v>29</v>
      </c>
      <c r="AA131" s="8">
        <v>26</v>
      </c>
      <c r="AB131" s="8">
        <v>2</v>
      </c>
      <c r="AC131" s="8">
        <v>1</v>
      </c>
      <c r="AD131" s="8">
        <v>2</v>
      </c>
      <c r="AE131" s="8">
        <v>1</v>
      </c>
      <c r="AF131" s="8">
        <v>17</v>
      </c>
      <c r="AG131" s="8">
        <v>37</v>
      </c>
      <c r="AH131" s="8">
        <v>0</v>
      </c>
      <c r="AI131" s="8">
        <v>13</v>
      </c>
      <c r="AJ131" s="8">
        <v>6</v>
      </c>
      <c r="AK131" s="8">
        <v>0</v>
      </c>
      <c r="AL131" s="8">
        <v>21</v>
      </c>
      <c r="AM131" s="8">
        <v>1</v>
      </c>
      <c r="AN131" s="8">
        <v>1</v>
      </c>
      <c r="AO131" s="8">
        <v>5</v>
      </c>
      <c r="AP131" s="8">
        <v>1</v>
      </c>
      <c r="AQ131" s="8">
        <v>8</v>
      </c>
      <c r="AR131" s="8">
        <v>4</v>
      </c>
      <c r="AS131" s="8">
        <v>4</v>
      </c>
      <c r="AT131" s="8">
        <v>3</v>
      </c>
      <c r="AU131" s="8">
        <v>3</v>
      </c>
      <c r="AV131" s="8">
        <v>2</v>
      </c>
      <c r="AW131" s="8">
        <v>11</v>
      </c>
      <c r="AX131" s="8">
        <v>3</v>
      </c>
      <c r="AY131" s="8">
        <v>7</v>
      </c>
      <c r="AZ131" s="8">
        <v>73</v>
      </c>
      <c r="BA131" s="8">
        <v>2</v>
      </c>
      <c r="BB131" s="8">
        <v>6</v>
      </c>
      <c r="BC131" s="8">
        <v>7</v>
      </c>
      <c r="BD131" s="8">
        <v>20</v>
      </c>
      <c r="BE131" s="8">
        <v>3</v>
      </c>
      <c r="BF131" s="8">
        <v>45</v>
      </c>
      <c r="BG131" s="8">
        <v>1</v>
      </c>
      <c r="BH131" s="8">
        <v>5</v>
      </c>
      <c r="BI131" s="8">
        <v>0</v>
      </c>
      <c r="BJ131" s="8">
        <v>1</v>
      </c>
      <c r="BK131" s="8">
        <v>3</v>
      </c>
      <c r="BL131" s="8">
        <v>0</v>
      </c>
      <c r="BM131" s="8">
        <v>1</v>
      </c>
      <c r="BN131" s="8">
        <v>6</v>
      </c>
      <c r="BO131" s="8">
        <v>2</v>
      </c>
      <c r="BP131" s="8">
        <v>2</v>
      </c>
      <c r="BQ131" s="8">
        <v>43</v>
      </c>
      <c r="BR131" s="8">
        <v>16</v>
      </c>
      <c r="BS131" s="8">
        <v>1</v>
      </c>
      <c r="BT131" s="8">
        <v>3</v>
      </c>
      <c r="BU131" s="8">
        <v>12</v>
      </c>
      <c r="BV131" s="8">
        <v>7128</v>
      </c>
      <c r="BW131" s="8">
        <v>10</v>
      </c>
      <c r="BX131" s="8">
        <v>3</v>
      </c>
      <c r="BY131" s="8">
        <v>5</v>
      </c>
      <c r="BZ131" s="8">
        <v>3</v>
      </c>
      <c r="CA131" s="8">
        <v>8</v>
      </c>
      <c r="CB131" s="8">
        <v>5</v>
      </c>
      <c r="CC131" s="8">
        <v>0</v>
      </c>
      <c r="CD131" s="8">
        <v>4</v>
      </c>
      <c r="CE131" s="8">
        <v>1</v>
      </c>
      <c r="CF131" s="8">
        <v>0</v>
      </c>
      <c r="CG131" s="8">
        <v>6</v>
      </c>
      <c r="CH131" s="8">
        <v>7</v>
      </c>
      <c r="CI131" s="8">
        <v>5</v>
      </c>
      <c r="CJ131" s="8">
        <v>1</v>
      </c>
      <c r="CK131" s="8">
        <v>2</v>
      </c>
      <c r="CL131" s="8">
        <v>3</v>
      </c>
      <c r="CM131" s="8">
        <v>0</v>
      </c>
      <c r="CN131" s="8">
        <v>0</v>
      </c>
      <c r="CO131" s="8">
        <v>4</v>
      </c>
      <c r="CP131" s="8">
        <v>1</v>
      </c>
      <c r="CQ131" s="8">
        <v>3</v>
      </c>
      <c r="CR131" s="8">
        <v>4</v>
      </c>
      <c r="CS131" s="8">
        <v>0</v>
      </c>
      <c r="CT131" s="8">
        <v>0</v>
      </c>
      <c r="CU131" s="8">
        <v>0</v>
      </c>
      <c r="CV131" s="8">
        <v>2</v>
      </c>
      <c r="CW131" s="8">
        <v>34</v>
      </c>
      <c r="CX131" s="8">
        <v>5</v>
      </c>
      <c r="CY131" s="8">
        <v>2</v>
      </c>
      <c r="CZ131" s="8">
        <v>5</v>
      </c>
      <c r="DA131" s="8">
        <v>0</v>
      </c>
      <c r="DB131" s="8">
        <v>10</v>
      </c>
      <c r="DC131" s="8">
        <v>2</v>
      </c>
      <c r="DD131" s="8">
        <v>1</v>
      </c>
      <c r="DE131" s="8">
        <v>6</v>
      </c>
      <c r="DF131" s="8">
        <v>20267</v>
      </c>
      <c r="DG131" s="8">
        <v>8</v>
      </c>
      <c r="DH131" s="8">
        <v>37</v>
      </c>
      <c r="DI131" s="8">
        <v>3</v>
      </c>
      <c r="DJ131" s="8">
        <v>1</v>
      </c>
      <c r="DK131" s="8">
        <v>2</v>
      </c>
      <c r="DL131" s="8">
        <v>5</v>
      </c>
      <c r="DM131" s="8">
        <v>0</v>
      </c>
      <c r="DN131" s="8">
        <v>5</v>
      </c>
      <c r="DO131" s="8">
        <v>3</v>
      </c>
      <c r="DP131" s="8">
        <v>2</v>
      </c>
      <c r="DQ131" s="8">
        <v>3</v>
      </c>
      <c r="DR131" s="8">
        <v>0</v>
      </c>
      <c r="DS131" s="8">
        <v>49</v>
      </c>
      <c r="DT131" s="8">
        <v>5</v>
      </c>
      <c r="DU131" s="8">
        <v>0</v>
      </c>
      <c r="DV131" s="8">
        <v>1</v>
      </c>
      <c r="DW131" s="8">
        <v>2</v>
      </c>
      <c r="DX131" s="8">
        <v>2</v>
      </c>
      <c r="DY131" s="8">
        <v>4</v>
      </c>
      <c r="DZ131" s="8">
        <v>2</v>
      </c>
      <c r="EA131" s="8">
        <v>2</v>
      </c>
      <c r="EB131" s="8">
        <v>3</v>
      </c>
      <c r="EC131" s="8">
        <v>4</v>
      </c>
      <c r="ED131" s="8">
        <v>15</v>
      </c>
      <c r="EE131" s="8">
        <v>22</v>
      </c>
      <c r="EF131" s="8">
        <v>9</v>
      </c>
      <c r="EG131" s="8">
        <v>0</v>
      </c>
    </row>
    <row r="132" spans="2:137" ht="12.75">
      <c r="B132" s="7" t="s">
        <v>49</v>
      </c>
      <c r="C132" s="8">
        <v>3</v>
      </c>
      <c r="D132" s="8">
        <v>2</v>
      </c>
      <c r="E132" s="8">
        <v>2</v>
      </c>
      <c r="F132" s="8">
        <v>3</v>
      </c>
      <c r="G132" s="8">
        <v>4</v>
      </c>
      <c r="H132" s="8">
        <v>7</v>
      </c>
      <c r="I132" s="8">
        <v>14</v>
      </c>
      <c r="J132" s="8">
        <v>9</v>
      </c>
      <c r="K132" s="8">
        <v>2</v>
      </c>
      <c r="L132" s="8">
        <v>0</v>
      </c>
      <c r="M132" s="8">
        <v>1</v>
      </c>
      <c r="N132" s="8">
        <v>27</v>
      </c>
      <c r="O132" s="8">
        <v>13</v>
      </c>
      <c r="P132" s="8">
        <v>2</v>
      </c>
      <c r="Q132" s="8">
        <v>2</v>
      </c>
      <c r="R132" s="8">
        <v>39</v>
      </c>
      <c r="S132" s="8">
        <v>11984</v>
      </c>
      <c r="T132" s="8">
        <v>374</v>
      </c>
      <c r="U132" s="8">
        <v>0</v>
      </c>
      <c r="V132" s="8">
        <v>0</v>
      </c>
      <c r="W132" s="8">
        <v>2</v>
      </c>
      <c r="X132" s="8">
        <v>0</v>
      </c>
      <c r="Y132" s="8">
        <v>79</v>
      </c>
      <c r="Z132" s="8">
        <v>48</v>
      </c>
      <c r="AA132" s="8">
        <v>2</v>
      </c>
      <c r="AB132" s="8">
        <v>3</v>
      </c>
      <c r="AC132" s="8">
        <v>3</v>
      </c>
      <c r="AD132" s="8">
        <v>4</v>
      </c>
      <c r="AE132" s="8">
        <v>3</v>
      </c>
      <c r="AF132" s="8">
        <v>14</v>
      </c>
      <c r="AG132" s="8">
        <v>52</v>
      </c>
      <c r="AH132" s="8">
        <v>2</v>
      </c>
      <c r="AI132" s="8">
        <v>0</v>
      </c>
      <c r="AJ132" s="8">
        <v>11</v>
      </c>
      <c r="AK132" s="8">
        <v>2</v>
      </c>
      <c r="AL132" s="8">
        <v>15</v>
      </c>
      <c r="AM132" s="8">
        <v>1</v>
      </c>
      <c r="AN132" s="8">
        <v>2</v>
      </c>
      <c r="AO132" s="8">
        <v>13</v>
      </c>
      <c r="AP132" s="8">
        <v>2</v>
      </c>
      <c r="AQ132" s="8">
        <v>0</v>
      </c>
      <c r="AR132" s="8">
        <v>18</v>
      </c>
      <c r="AS132" s="8">
        <v>4</v>
      </c>
      <c r="AT132" s="8">
        <v>5</v>
      </c>
      <c r="AU132" s="8">
        <v>5</v>
      </c>
      <c r="AV132" s="8">
        <v>1</v>
      </c>
      <c r="AW132" s="8">
        <v>12</v>
      </c>
      <c r="AX132" s="8">
        <v>2</v>
      </c>
      <c r="AY132" s="8">
        <v>3</v>
      </c>
      <c r="AZ132" s="8">
        <v>74</v>
      </c>
      <c r="BA132" s="8">
        <v>2</v>
      </c>
      <c r="BB132" s="8">
        <v>5</v>
      </c>
      <c r="BC132" s="8">
        <v>4</v>
      </c>
      <c r="BD132" s="8">
        <v>34</v>
      </c>
      <c r="BE132" s="8">
        <v>3</v>
      </c>
      <c r="BF132" s="8">
        <v>2</v>
      </c>
      <c r="BG132" s="8">
        <v>1</v>
      </c>
      <c r="BH132" s="8">
        <v>4</v>
      </c>
      <c r="BI132" s="8">
        <v>82</v>
      </c>
      <c r="BJ132" s="8">
        <v>4</v>
      </c>
      <c r="BK132" s="8">
        <v>1</v>
      </c>
      <c r="BL132" s="8">
        <v>0</v>
      </c>
      <c r="BM132" s="8">
        <v>8</v>
      </c>
      <c r="BN132" s="8">
        <v>14</v>
      </c>
      <c r="BO132" s="8">
        <v>1</v>
      </c>
      <c r="BP132" s="8">
        <v>5</v>
      </c>
      <c r="BQ132" s="8">
        <v>31</v>
      </c>
      <c r="BR132" s="8">
        <v>12</v>
      </c>
      <c r="BS132" s="8">
        <v>3</v>
      </c>
      <c r="BT132" s="8">
        <v>1</v>
      </c>
      <c r="BU132" s="8">
        <v>0</v>
      </c>
      <c r="BV132" s="8">
        <v>3585</v>
      </c>
      <c r="BW132" s="8">
        <v>4</v>
      </c>
      <c r="BX132" s="8">
        <v>5</v>
      </c>
      <c r="BY132" s="8">
        <v>2</v>
      </c>
      <c r="BZ132" s="8">
        <v>0</v>
      </c>
      <c r="CA132" s="8">
        <v>10</v>
      </c>
      <c r="CB132" s="8">
        <v>2</v>
      </c>
      <c r="CC132" s="8">
        <v>2</v>
      </c>
      <c r="CD132" s="8">
        <v>3</v>
      </c>
      <c r="CE132" s="8">
        <v>2</v>
      </c>
      <c r="CF132" s="8">
        <v>1</v>
      </c>
      <c r="CG132" s="8">
        <v>3</v>
      </c>
      <c r="CH132" s="8">
        <v>11</v>
      </c>
      <c r="CI132" s="8">
        <v>32</v>
      </c>
      <c r="CJ132" s="8">
        <v>0</v>
      </c>
      <c r="CK132" s="8">
        <v>1</v>
      </c>
      <c r="CL132" s="8">
        <v>9</v>
      </c>
      <c r="CM132" s="8">
        <v>3</v>
      </c>
      <c r="CN132" s="8">
        <v>1</v>
      </c>
      <c r="CO132" s="8">
        <v>6</v>
      </c>
      <c r="CP132" s="8">
        <v>0</v>
      </c>
      <c r="CQ132" s="8">
        <v>7</v>
      </c>
      <c r="CR132" s="8">
        <v>2</v>
      </c>
      <c r="CS132" s="8">
        <v>3</v>
      </c>
      <c r="CT132" s="8">
        <v>0</v>
      </c>
      <c r="CU132" s="8">
        <v>2</v>
      </c>
      <c r="CV132" s="8">
        <v>5</v>
      </c>
      <c r="CW132" s="8">
        <v>25</v>
      </c>
      <c r="CX132" s="8">
        <v>5</v>
      </c>
      <c r="CY132" s="8">
        <v>0</v>
      </c>
      <c r="CZ132" s="8">
        <v>2</v>
      </c>
      <c r="DA132" s="8">
        <v>3</v>
      </c>
      <c r="DB132" s="8">
        <v>4</v>
      </c>
      <c r="DC132" s="8">
        <v>3</v>
      </c>
      <c r="DD132" s="8">
        <v>3</v>
      </c>
      <c r="DE132" s="8">
        <v>32</v>
      </c>
      <c r="DF132" s="8">
        <v>9041</v>
      </c>
      <c r="DG132" s="8">
        <v>3</v>
      </c>
      <c r="DH132" s="8">
        <v>43</v>
      </c>
      <c r="DI132" s="8">
        <v>3</v>
      </c>
      <c r="DJ132" s="8">
        <v>20</v>
      </c>
      <c r="DK132" s="8">
        <v>7</v>
      </c>
      <c r="DL132" s="8">
        <v>19</v>
      </c>
      <c r="DM132" s="8">
        <v>5</v>
      </c>
      <c r="DN132" s="8">
        <v>3</v>
      </c>
      <c r="DO132" s="8">
        <v>6</v>
      </c>
      <c r="DP132" s="8">
        <v>3</v>
      </c>
      <c r="DQ132" s="8">
        <v>1</v>
      </c>
      <c r="DR132" s="8">
        <v>0</v>
      </c>
      <c r="DS132" s="8">
        <v>35</v>
      </c>
      <c r="DT132" s="8">
        <v>3</v>
      </c>
      <c r="DU132" s="8">
        <v>0</v>
      </c>
      <c r="DV132" s="8">
        <v>0</v>
      </c>
      <c r="DW132" s="8">
        <v>5</v>
      </c>
      <c r="DX132" s="8">
        <v>12</v>
      </c>
      <c r="DY132" s="8">
        <v>2</v>
      </c>
      <c r="DZ132" s="8">
        <v>2</v>
      </c>
      <c r="EA132" s="8">
        <v>5</v>
      </c>
      <c r="EB132" s="8">
        <v>4</v>
      </c>
      <c r="EC132" s="8">
        <v>7</v>
      </c>
      <c r="ED132" s="8">
        <v>19</v>
      </c>
      <c r="EE132" s="8">
        <v>19</v>
      </c>
      <c r="EF132" s="8">
        <v>7</v>
      </c>
      <c r="EG132" s="8">
        <v>0</v>
      </c>
    </row>
    <row r="133" spans="2:137" ht="12.75">
      <c r="B133" s="7" t="s">
        <v>65</v>
      </c>
      <c r="C133" s="8">
        <v>2</v>
      </c>
      <c r="D133" s="8">
        <v>4</v>
      </c>
      <c r="E133" s="8">
        <v>3</v>
      </c>
      <c r="F133" s="8">
        <v>2</v>
      </c>
      <c r="G133" s="8">
        <v>7</v>
      </c>
      <c r="H133" s="8">
        <v>3</v>
      </c>
      <c r="I133" s="8">
        <v>3</v>
      </c>
      <c r="J133" s="8">
        <v>4</v>
      </c>
      <c r="K133" s="8">
        <v>1</v>
      </c>
      <c r="L133" s="8">
        <v>1</v>
      </c>
      <c r="M133" s="8">
        <v>2</v>
      </c>
      <c r="N133" s="8">
        <v>9</v>
      </c>
      <c r="O133" s="8">
        <v>5</v>
      </c>
      <c r="P133" s="8">
        <v>0</v>
      </c>
      <c r="Q133" s="8">
        <v>1</v>
      </c>
      <c r="R133" s="8">
        <v>12</v>
      </c>
      <c r="S133" s="8">
        <v>7470</v>
      </c>
      <c r="T133" s="8">
        <v>491</v>
      </c>
      <c r="U133" s="8">
        <v>2</v>
      </c>
      <c r="V133" s="8">
        <v>0</v>
      </c>
      <c r="W133" s="8">
        <v>1</v>
      </c>
      <c r="X133" s="8">
        <v>1</v>
      </c>
      <c r="Y133" s="8">
        <v>28</v>
      </c>
      <c r="Z133" s="8">
        <v>32</v>
      </c>
      <c r="AA133" s="8">
        <v>8</v>
      </c>
      <c r="AB133" s="8">
        <v>0</v>
      </c>
      <c r="AC133" s="8">
        <v>3</v>
      </c>
      <c r="AD133" s="8">
        <v>0</v>
      </c>
      <c r="AE133" s="8">
        <v>2</v>
      </c>
      <c r="AF133" s="8">
        <v>5</v>
      </c>
      <c r="AG133" s="8">
        <v>44</v>
      </c>
      <c r="AH133" s="8">
        <v>2</v>
      </c>
      <c r="AI133" s="8">
        <v>2</v>
      </c>
      <c r="AJ133" s="8">
        <v>5</v>
      </c>
      <c r="AK133" s="8">
        <v>0</v>
      </c>
      <c r="AL133" s="8">
        <v>28</v>
      </c>
      <c r="AM133" s="8">
        <v>0</v>
      </c>
      <c r="AN133" s="8">
        <v>0</v>
      </c>
      <c r="AO133" s="8">
        <v>6</v>
      </c>
      <c r="AP133" s="8">
        <v>0</v>
      </c>
      <c r="AQ133" s="8">
        <v>5</v>
      </c>
      <c r="AR133" s="8">
        <v>2</v>
      </c>
      <c r="AS133" s="8">
        <v>3</v>
      </c>
      <c r="AT133" s="8">
        <v>3</v>
      </c>
      <c r="AU133" s="8">
        <v>3</v>
      </c>
      <c r="AV133" s="8">
        <v>2</v>
      </c>
      <c r="AW133" s="8">
        <v>8</v>
      </c>
      <c r="AX133" s="8">
        <v>2</v>
      </c>
      <c r="AY133" s="8">
        <v>3</v>
      </c>
      <c r="AZ133" s="8">
        <v>36</v>
      </c>
      <c r="BA133" s="8">
        <v>1</v>
      </c>
      <c r="BB133" s="8">
        <v>0</v>
      </c>
      <c r="BC133" s="8">
        <v>7</v>
      </c>
      <c r="BD133" s="8">
        <v>5</v>
      </c>
      <c r="BE133" s="8">
        <v>0</v>
      </c>
      <c r="BF133" s="8">
        <v>9</v>
      </c>
      <c r="BG133" s="8">
        <v>1</v>
      </c>
      <c r="BH133" s="8">
        <v>0</v>
      </c>
      <c r="BI133" s="8">
        <v>2</v>
      </c>
      <c r="BJ133" s="8">
        <v>8</v>
      </c>
      <c r="BK133" s="8">
        <v>0</v>
      </c>
      <c r="BL133" s="8">
        <v>0</v>
      </c>
      <c r="BM133" s="8">
        <v>4</v>
      </c>
      <c r="BN133" s="8">
        <v>7</v>
      </c>
      <c r="BO133" s="8">
        <v>3</v>
      </c>
      <c r="BP133" s="8">
        <v>9</v>
      </c>
      <c r="BQ133" s="8">
        <v>57</v>
      </c>
      <c r="BR133" s="8">
        <v>25</v>
      </c>
      <c r="BS133" s="8">
        <v>4</v>
      </c>
      <c r="BT133" s="8">
        <v>8</v>
      </c>
      <c r="BU133" s="8">
        <v>7</v>
      </c>
      <c r="BV133" s="8">
        <v>5851</v>
      </c>
      <c r="BW133" s="8">
        <v>7</v>
      </c>
      <c r="BX133" s="8">
        <v>2</v>
      </c>
      <c r="BY133" s="8">
        <v>5</v>
      </c>
      <c r="BZ133" s="8">
        <v>0</v>
      </c>
      <c r="CA133" s="8">
        <v>7</v>
      </c>
      <c r="CB133" s="8">
        <v>1</v>
      </c>
      <c r="CC133" s="8">
        <v>0</v>
      </c>
      <c r="CD133" s="8">
        <v>3</v>
      </c>
      <c r="CE133" s="8">
        <v>3</v>
      </c>
      <c r="CF133" s="8">
        <v>1</v>
      </c>
      <c r="CG133" s="8">
        <v>5</v>
      </c>
      <c r="CH133" s="8">
        <v>3</v>
      </c>
      <c r="CI133" s="8">
        <v>4</v>
      </c>
      <c r="CJ133" s="8">
        <v>0</v>
      </c>
      <c r="CK133" s="8">
        <v>3</v>
      </c>
      <c r="CL133" s="8">
        <v>7</v>
      </c>
      <c r="CM133" s="8">
        <v>1</v>
      </c>
      <c r="CN133" s="8">
        <v>0</v>
      </c>
      <c r="CO133" s="8">
        <v>0</v>
      </c>
      <c r="CP133" s="8">
        <v>0</v>
      </c>
      <c r="CQ133" s="8">
        <v>7</v>
      </c>
      <c r="CR133" s="8">
        <v>1</v>
      </c>
      <c r="CS133" s="8">
        <v>0</v>
      </c>
      <c r="CT133" s="8">
        <v>1</v>
      </c>
      <c r="CU133" s="8">
        <v>0</v>
      </c>
      <c r="CV133" s="8">
        <v>0</v>
      </c>
      <c r="CW133" s="8">
        <v>15</v>
      </c>
      <c r="CX133" s="8">
        <v>6</v>
      </c>
      <c r="CY133" s="8">
        <v>1</v>
      </c>
      <c r="CZ133" s="8">
        <v>2</v>
      </c>
      <c r="DA133" s="8">
        <v>0</v>
      </c>
      <c r="DB133" s="8">
        <v>8</v>
      </c>
      <c r="DC133" s="8">
        <v>0</v>
      </c>
      <c r="DD133" s="8">
        <v>2</v>
      </c>
      <c r="DE133" s="8">
        <v>16</v>
      </c>
      <c r="DF133" s="8">
        <v>10657</v>
      </c>
      <c r="DG133" s="8">
        <v>2</v>
      </c>
      <c r="DH133" s="8">
        <v>14</v>
      </c>
      <c r="DI133" s="8">
        <v>3</v>
      </c>
      <c r="DJ133" s="8">
        <v>3</v>
      </c>
      <c r="DK133" s="8">
        <v>4</v>
      </c>
      <c r="DL133" s="8">
        <v>4</v>
      </c>
      <c r="DM133" s="8">
        <v>2</v>
      </c>
      <c r="DN133" s="8">
        <v>2</v>
      </c>
      <c r="DO133" s="8">
        <v>3</v>
      </c>
      <c r="DP133" s="8">
        <v>2</v>
      </c>
      <c r="DQ133" s="8">
        <v>0</v>
      </c>
      <c r="DR133" s="8">
        <v>1</v>
      </c>
      <c r="DS133" s="8">
        <v>30</v>
      </c>
      <c r="DT133" s="8">
        <v>4</v>
      </c>
      <c r="DU133" s="8">
        <v>0</v>
      </c>
      <c r="DV133" s="8">
        <v>2</v>
      </c>
      <c r="DW133" s="8">
        <v>6</v>
      </c>
      <c r="DX133" s="8">
        <v>0</v>
      </c>
      <c r="DY133" s="8">
        <v>0</v>
      </c>
      <c r="DZ133" s="8">
        <v>2</v>
      </c>
      <c r="EA133" s="8">
        <v>3</v>
      </c>
      <c r="EB133" s="8">
        <v>4</v>
      </c>
      <c r="EC133" s="8">
        <v>2</v>
      </c>
      <c r="ED133" s="8">
        <v>8</v>
      </c>
      <c r="EE133" s="8">
        <v>2</v>
      </c>
      <c r="EF133" s="8">
        <v>2</v>
      </c>
      <c r="EG133" s="8">
        <v>0</v>
      </c>
    </row>
    <row r="134" spans="1:137" ht="12.75">
      <c r="A134" s="9" t="s">
        <v>14</v>
      </c>
      <c r="C134" s="8">
        <v>10</v>
      </c>
      <c r="D134" s="8">
        <v>10</v>
      </c>
      <c r="E134" s="8">
        <v>11</v>
      </c>
      <c r="F134" s="8">
        <v>5</v>
      </c>
      <c r="G134" s="8">
        <v>17</v>
      </c>
      <c r="H134" s="8">
        <v>19</v>
      </c>
      <c r="I134" s="8">
        <v>21</v>
      </c>
      <c r="J134" s="8">
        <v>31</v>
      </c>
      <c r="K134" s="8">
        <v>4</v>
      </c>
      <c r="L134" s="8">
        <v>3</v>
      </c>
      <c r="M134" s="8">
        <v>4</v>
      </c>
      <c r="N134" s="8">
        <v>46</v>
      </c>
      <c r="O134" s="8">
        <v>22</v>
      </c>
      <c r="P134" s="8">
        <v>5</v>
      </c>
      <c r="Q134" s="8">
        <v>5</v>
      </c>
      <c r="R134" s="8">
        <v>65</v>
      </c>
      <c r="S134" s="8">
        <v>30860</v>
      </c>
      <c r="T134" s="8">
        <v>1250</v>
      </c>
      <c r="U134" s="8">
        <v>2</v>
      </c>
      <c r="V134" s="8">
        <v>2</v>
      </c>
      <c r="W134" s="8">
        <v>3</v>
      </c>
      <c r="X134" s="8">
        <v>2</v>
      </c>
      <c r="Y134" s="8">
        <v>152</v>
      </c>
      <c r="Z134" s="8">
        <v>109</v>
      </c>
      <c r="AA134" s="8">
        <v>36</v>
      </c>
      <c r="AB134" s="8">
        <v>5</v>
      </c>
      <c r="AC134" s="8">
        <v>7</v>
      </c>
      <c r="AD134" s="8">
        <v>6</v>
      </c>
      <c r="AE134" s="8">
        <v>6</v>
      </c>
      <c r="AF134" s="8">
        <v>37</v>
      </c>
      <c r="AG134" s="8">
        <v>133</v>
      </c>
      <c r="AH134" s="8">
        <v>4</v>
      </c>
      <c r="AI134" s="8">
        <v>15</v>
      </c>
      <c r="AJ134" s="8">
        <v>23</v>
      </c>
      <c r="AK134" s="8">
        <v>2</v>
      </c>
      <c r="AL134" s="8">
        <v>66</v>
      </c>
      <c r="AM134" s="8">
        <v>2</v>
      </c>
      <c r="AN134" s="8">
        <v>3</v>
      </c>
      <c r="AO134" s="8">
        <v>24</v>
      </c>
      <c r="AP134" s="8">
        <v>3</v>
      </c>
      <c r="AQ134" s="8">
        <v>13</v>
      </c>
      <c r="AR134" s="8">
        <v>24</v>
      </c>
      <c r="AS134" s="8">
        <v>11</v>
      </c>
      <c r="AT134" s="8">
        <v>11</v>
      </c>
      <c r="AU134" s="8">
        <v>11</v>
      </c>
      <c r="AV134" s="8">
        <v>5</v>
      </c>
      <c r="AW134" s="8">
        <v>31</v>
      </c>
      <c r="AX134" s="8">
        <v>7</v>
      </c>
      <c r="AY134" s="8">
        <v>13</v>
      </c>
      <c r="AZ134" s="8">
        <v>185</v>
      </c>
      <c r="BA134" s="8">
        <v>5</v>
      </c>
      <c r="BB134" s="8">
        <v>11</v>
      </c>
      <c r="BC134" s="8">
        <v>18</v>
      </c>
      <c r="BD134" s="8">
        <v>59</v>
      </c>
      <c r="BE134" s="8">
        <v>6</v>
      </c>
      <c r="BF134" s="8">
        <v>56</v>
      </c>
      <c r="BG134" s="8">
        <v>3</v>
      </c>
      <c r="BH134" s="8">
        <v>9</v>
      </c>
      <c r="BI134" s="8">
        <v>88</v>
      </c>
      <c r="BJ134" s="8">
        <v>13</v>
      </c>
      <c r="BK134" s="8">
        <v>4</v>
      </c>
      <c r="BL134" s="8">
        <v>0</v>
      </c>
      <c r="BM134" s="8">
        <v>13</v>
      </c>
      <c r="BN134" s="8">
        <v>27</v>
      </c>
      <c r="BO134" s="8">
        <v>6</v>
      </c>
      <c r="BP134" s="8">
        <v>16</v>
      </c>
      <c r="BQ134" s="8">
        <v>131</v>
      </c>
      <c r="BR134" s="8">
        <v>53</v>
      </c>
      <c r="BS134" s="8">
        <v>8</v>
      </c>
      <c r="BT134" s="8">
        <v>12</v>
      </c>
      <c r="BU134" s="8">
        <v>19</v>
      </c>
      <c r="BV134" s="8">
        <v>16763</v>
      </c>
      <c r="BW134" s="8">
        <v>21</v>
      </c>
      <c r="BX134" s="8">
        <v>10</v>
      </c>
      <c r="BY134" s="8">
        <v>12</v>
      </c>
      <c r="BZ134" s="8">
        <v>3</v>
      </c>
      <c r="CA134" s="8">
        <v>28</v>
      </c>
      <c r="CB134" s="8">
        <v>8</v>
      </c>
      <c r="CC134" s="8">
        <v>2</v>
      </c>
      <c r="CD134" s="8">
        <v>10</v>
      </c>
      <c r="CE134" s="8">
        <v>6</v>
      </c>
      <c r="CF134" s="8">
        <v>2</v>
      </c>
      <c r="CG134" s="8">
        <v>14</v>
      </c>
      <c r="CH134" s="8">
        <v>21</v>
      </c>
      <c r="CI134" s="8">
        <v>44</v>
      </c>
      <c r="CJ134" s="8">
        <v>1</v>
      </c>
      <c r="CK134" s="8">
        <v>6</v>
      </c>
      <c r="CL134" s="8">
        <v>19</v>
      </c>
      <c r="CM134" s="8">
        <v>4</v>
      </c>
      <c r="CN134" s="8">
        <v>1</v>
      </c>
      <c r="CO134" s="8">
        <v>10</v>
      </c>
      <c r="CP134" s="8">
        <v>1</v>
      </c>
      <c r="CQ134" s="8">
        <v>17</v>
      </c>
      <c r="CR134" s="8">
        <v>7</v>
      </c>
      <c r="CS134" s="8">
        <v>3</v>
      </c>
      <c r="CT134" s="8">
        <v>2</v>
      </c>
      <c r="CU134" s="8">
        <v>2</v>
      </c>
      <c r="CV134" s="8">
        <v>7</v>
      </c>
      <c r="CW134" s="8">
        <v>74</v>
      </c>
      <c r="CX134" s="8">
        <v>16</v>
      </c>
      <c r="CY134" s="8">
        <v>3</v>
      </c>
      <c r="CZ134" s="8">
        <v>9</v>
      </c>
      <c r="DA134" s="8">
        <v>3</v>
      </c>
      <c r="DB134" s="8">
        <v>22</v>
      </c>
      <c r="DC134" s="8">
        <v>5</v>
      </c>
      <c r="DD134" s="8">
        <v>6</v>
      </c>
      <c r="DE134" s="8">
        <v>59</v>
      </c>
      <c r="DF134" s="8">
        <v>40821</v>
      </c>
      <c r="DG134" s="8">
        <v>13</v>
      </c>
      <c r="DH134" s="8">
        <v>97</v>
      </c>
      <c r="DI134" s="8">
        <v>9</v>
      </c>
      <c r="DJ134" s="8">
        <v>25</v>
      </c>
      <c r="DK134" s="8">
        <v>13</v>
      </c>
      <c r="DL134" s="8">
        <v>28</v>
      </c>
      <c r="DM134" s="8">
        <v>7</v>
      </c>
      <c r="DN134" s="8">
        <v>10</v>
      </c>
      <c r="DO134" s="8">
        <v>12</v>
      </c>
      <c r="DP134" s="8">
        <v>7</v>
      </c>
      <c r="DQ134" s="8">
        <v>4</v>
      </c>
      <c r="DR134" s="8">
        <v>1</v>
      </c>
      <c r="DS134" s="8">
        <v>117</v>
      </c>
      <c r="DT134" s="8">
        <v>12</v>
      </c>
      <c r="DU134" s="8">
        <v>0</v>
      </c>
      <c r="DV134" s="8">
        <v>3</v>
      </c>
      <c r="DW134" s="8">
        <v>13</v>
      </c>
      <c r="DX134" s="8">
        <v>14</v>
      </c>
      <c r="DY134" s="8">
        <v>6</v>
      </c>
      <c r="DZ134" s="8">
        <v>6</v>
      </c>
      <c r="EA134" s="8">
        <v>10</v>
      </c>
      <c r="EB134" s="8">
        <v>11</v>
      </c>
      <c r="EC134" s="8">
        <v>13</v>
      </c>
      <c r="ED134" s="8">
        <v>42</v>
      </c>
      <c r="EE134" s="8">
        <v>43</v>
      </c>
      <c r="EF134" s="8">
        <v>18</v>
      </c>
      <c r="EG134" s="8">
        <v>0</v>
      </c>
    </row>
    <row r="135" spans="2:137" s="10" customFormat="1" ht="12.75">
      <c r="B135" s="11" t="s">
        <v>118</v>
      </c>
      <c r="C135" s="12">
        <f aca="true" t="shared" si="59" ref="C135:AH135">C134/92474</f>
        <v>0.00010813850379566148</v>
      </c>
      <c r="D135" s="12">
        <f t="shared" si="59"/>
        <v>0.00010813850379566148</v>
      </c>
      <c r="E135" s="12">
        <f t="shared" si="59"/>
        <v>0.00011895235417522763</v>
      </c>
      <c r="F135" s="12">
        <f t="shared" si="59"/>
        <v>5.406925189783074E-05</v>
      </c>
      <c r="G135" s="12">
        <f t="shared" si="59"/>
        <v>0.0001838354564526245</v>
      </c>
      <c r="H135" s="12">
        <f t="shared" si="59"/>
        <v>0.00020546315721175682</v>
      </c>
      <c r="I135" s="12">
        <f t="shared" si="59"/>
        <v>0.00022709085797088913</v>
      </c>
      <c r="J135" s="12">
        <f t="shared" si="59"/>
        <v>0.0003352293617665506</v>
      </c>
      <c r="K135" s="12">
        <f t="shared" si="59"/>
        <v>4.325540151826459E-05</v>
      </c>
      <c r="L135" s="12">
        <f t="shared" si="59"/>
        <v>3.2441551138698444E-05</v>
      </c>
      <c r="M135" s="12">
        <f t="shared" si="59"/>
        <v>4.325540151826459E-05</v>
      </c>
      <c r="N135" s="12">
        <f t="shared" si="59"/>
        <v>0.0004974371174600429</v>
      </c>
      <c r="O135" s="12">
        <f t="shared" si="59"/>
        <v>0.00023790470835045527</v>
      </c>
      <c r="P135" s="12">
        <f t="shared" si="59"/>
        <v>5.406925189783074E-05</v>
      </c>
      <c r="Q135" s="12">
        <f t="shared" si="59"/>
        <v>5.406925189783074E-05</v>
      </c>
      <c r="R135" s="12">
        <f t="shared" si="59"/>
        <v>0.0007029002746717996</v>
      </c>
      <c r="S135" s="12">
        <f t="shared" si="59"/>
        <v>0.3337154227134113</v>
      </c>
      <c r="T135" s="12">
        <f t="shared" si="59"/>
        <v>0.013517312974457685</v>
      </c>
      <c r="U135" s="12">
        <f t="shared" si="59"/>
        <v>2.1627700759132296E-05</v>
      </c>
      <c r="V135" s="12">
        <f t="shared" si="59"/>
        <v>2.1627700759132296E-05</v>
      </c>
      <c r="W135" s="12">
        <f t="shared" si="59"/>
        <v>3.2441551138698444E-05</v>
      </c>
      <c r="X135" s="12">
        <f t="shared" si="59"/>
        <v>2.1627700759132296E-05</v>
      </c>
      <c r="Y135" s="12">
        <f t="shared" si="59"/>
        <v>0.0016437052576940545</v>
      </c>
      <c r="Z135" s="12">
        <f t="shared" si="59"/>
        <v>0.0011787096913727102</v>
      </c>
      <c r="AA135" s="12">
        <f t="shared" si="59"/>
        <v>0.00038929861366438135</v>
      </c>
      <c r="AB135" s="12">
        <f t="shared" si="59"/>
        <v>5.406925189783074E-05</v>
      </c>
      <c r="AC135" s="12">
        <f t="shared" si="59"/>
        <v>7.569695265696304E-05</v>
      </c>
      <c r="AD135" s="12">
        <f t="shared" si="59"/>
        <v>6.488310227739689E-05</v>
      </c>
      <c r="AE135" s="12">
        <f t="shared" si="59"/>
        <v>6.488310227739689E-05</v>
      </c>
      <c r="AF135" s="12">
        <f t="shared" si="59"/>
        <v>0.00040011246404394747</v>
      </c>
      <c r="AG135" s="12">
        <f t="shared" si="59"/>
        <v>0.0014382421004822978</v>
      </c>
      <c r="AH135" s="12">
        <f t="shared" si="59"/>
        <v>4.325540151826459E-05</v>
      </c>
      <c r="AI135" s="12">
        <f aca="true" t="shared" si="60" ref="AI135:CT135">AI134/92474</f>
        <v>0.00016220775569349223</v>
      </c>
      <c r="AJ135" s="12">
        <f t="shared" si="60"/>
        <v>0.00024871855873002144</v>
      </c>
      <c r="AK135" s="12">
        <f t="shared" si="60"/>
        <v>2.1627700759132296E-05</v>
      </c>
      <c r="AL135" s="12">
        <f t="shared" si="60"/>
        <v>0.0007137141250513658</v>
      </c>
      <c r="AM135" s="12">
        <f t="shared" si="60"/>
        <v>2.1627700759132296E-05</v>
      </c>
      <c r="AN135" s="12">
        <f t="shared" si="60"/>
        <v>3.2441551138698444E-05</v>
      </c>
      <c r="AO135" s="12">
        <f t="shared" si="60"/>
        <v>0.00025953240910958755</v>
      </c>
      <c r="AP135" s="12">
        <f t="shared" si="60"/>
        <v>3.2441551138698444E-05</v>
      </c>
      <c r="AQ135" s="12">
        <f t="shared" si="60"/>
        <v>0.00014058005493435992</v>
      </c>
      <c r="AR135" s="12">
        <f t="shared" si="60"/>
        <v>0.00025953240910958755</v>
      </c>
      <c r="AS135" s="12">
        <f t="shared" si="60"/>
        <v>0.00011895235417522763</v>
      </c>
      <c r="AT135" s="12">
        <f t="shared" si="60"/>
        <v>0.00011895235417522763</v>
      </c>
      <c r="AU135" s="12">
        <f t="shared" si="60"/>
        <v>0.00011895235417522763</v>
      </c>
      <c r="AV135" s="12">
        <f t="shared" si="60"/>
        <v>5.406925189783074E-05</v>
      </c>
      <c r="AW135" s="12">
        <f t="shared" si="60"/>
        <v>0.0003352293617665506</v>
      </c>
      <c r="AX135" s="12">
        <f t="shared" si="60"/>
        <v>7.569695265696304E-05</v>
      </c>
      <c r="AY135" s="12">
        <f t="shared" si="60"/>
        <v>0.00014058005493435992</v>
      </c>
      <c r="AZ135" s="12">
        <f t="shared" si="60"/>
        <v>0.0020005623202197374</v>
      </c>
      <c r="BA135" s="12">
        <f t="shared" si="60"/>
        <v>5.406925189783074E-05</v>
      </c>
      <c r="BB135" s="12">
        <f t="shared" si="60"/>
        <v>0.00011895235417522763</v>
      </c>
      <c r="BC135" s="12">
        <f t="shared" si="60"/>
        <v>0.00019464930683219068</v>
      </c>
      <c r="BD135" s="12">
        <f t="shared" si="60"/>
        <v>0.0006380171723944027</v>
      </c>
      <c r="BE135" s="12">
        <f t="shared" si="60"/>
        <v>6.488310227739689E-05</v>
      </c>
      <c r="BF135" s="12">
        <f t="shared" si="60"/>
        <v>0.0006055756212557043</v>
      </c>
      <c r="BG135" s="12">
        <f t="shared" si="60"/>
        <v>3.2441551138698444E-05</v>
      </c>
      <c r="BH135" s="12">
        <f t="shared" si="60"/>
        <v>9.732465341609534E-05</v>
      </c>
      <c r="BI135" s="12">
        <f t="shared" si="60"/>
        <v>0.0009516188334018211</v>
      </c>
      <c r="BJ135" s="12">
        <f t="shared" si="60"/>
        <v>0.00014058005493435992</v>
      </c>
      <c r="BK135" s="12">
        <f t="shared" si="60"/>
        <v>4.325540151826459E-05</v>
      </c>
      <c r="BL135" s="12">
        <f t="shared" si="60"/>
        <v>0</v>
      </c>
      <c r="BM135" s="12">
        <f t="shared" si="60"/>
        <v>0.00014058005493435992</v>
      </c>
      <c r="BN135" s="12">
        <f t="shared" si="60"/>
        <v>0.000291973960248286</v>
      </c>
      <c r="BO135" s="12">
        <f t="shared" si="60"/>
        <v>6.488310227739689E-05</v>
      </c>
      <c r="BP135" s="12">
        <f t="shared" si="60"/>
        <v>0.00017302160607305837</v>
      </c>
      <c r="BQ135" s="12">
        <f t="shared" si="60"/>
        <v>0.0014166143997231654</v>
      </c>
      <c r="BR135" s="12">
        <f t="shared" si="60"/>
        <v>0.0005731340701170058</v>
      </c>
      <c r="BS135" s="12">
        <f t="shared" si="60"/>
        <v>8.651080303652918E-05</v>
      </c>
      <c r="BT135" s="12">
        <f t="shared" si="60"/>
        <v>0.00012976620455479378</v>
      </c>
      <c r="BU135" s="12">
        <f t="shared" si="60"/>
        <v>0.00020546315721175682</v>
      </c>
      <c r="BV135" s="12">
        <f t="shared" si="60"/>
        <v>0.18127257391266735</v>
      </c>
      <c r="BW135" s="12">
        <f t="shared" si="60"/>
        <v>0.00022709085797088913</v>
      </c>
      <c r="BX135" s="12">
        <f t="shared" si="60"/>
        <v>0.00010813850379566148</v>
      </c>
      <c r="BY135" s="12">
        <f t="shared" si="60"/>
        <v>0.00012976620455479378</v>
      </c>
      <c r="BZ135" s="12">
        <f t="shared" si="60"/>
        <v>3.2441551138698444E-05</v>
      </c>
      <c r="CA135" s="12">
        <f t="shared" si="60"/>
        <v>0.00030278781062785217</v>
      </c>
      <c r="CB135" s="12">
        <f t="shared" si="60"/>
        <v>8.651080303652918E-05</v>
      </c>
      <c r="CC135" s="12">
        <f t="shared" si="60"/>
        <v>2.1627700759132296E-05</v>
      </c>
      <c r="CD135" s="12">
        <f t="shared" si="60"/>
        <v>0.00010813850379566148</v>
      </c>
      <c r="CE135" s="12">
        <f t="shared" si="60"/>
        <v>6.488310227739689E-05</v>
      </c>
      <c r="CF135" s="12">
        <f t="shared" si="60"/>
        <v>2.1627700759132296E-05</v>
      </c>
      <c r="CG135" s="12">
        <f t="shared" si="60"/>
        <v>0.00015139390531392608</v>
      </c>
      <c r="CH135" s="12">
        <f t="shared" si="60"/>
        <v>0.00022709085797088913</v>
      </c>
      <c r="CI135" s="12">
        <f t="shared" si="60"/>
        <v>0.00047580941670091054</v>
      </c>
      <c r="CJ135" s="12">
        <f t="shared" si="60"/>
        <v>1.0813850379566148E-05</v>
      </c>
      <c r="CK135" s="12">
        <f t="shared" si="60"/>
        <v>6.488310227739689E-05</v>
      </c>
      <c r="CL135" s="12">
        <f t="shared" si="60"/>
        <v>0.00020546315721175682</v>
      </c>
      <c r="CM135" s="12">
        <f t="shared" si="60"/>
        <v>4.325540151826459E-05</v>
      </c>
      <c r="CN135" s="12">
        <f t="shared" si="60"/>
        <v>1.0813850379566148E-05</v>
      </c>
      <c r="CO135" s="12">
        <f t="shared" si="60"/>
        <v>0.00010813850379566148</v>
      </c>
      <c r="CP135" s="12">
        <f t="shared" si="60"/>
        <v>1.0813850379566148E-05</v>
      </c>
      <c r="CQ135" s="12">
        <f t="shared" si="60"/>
        <v>0.0001838354564526245</v>
      </c>
      <c r="CR135" s="12">
        <f t="shared" si="60"/>
        <v>7.569695265696304E-05</v>
      </c>
      <c r="CS135" s="12">
        <f t="shared" si="60"/>
        <v>3.2441551138698444E-05</v>
      </c>
      <c r="CT135" s="12">
        <f t="shared" si="60"/>
        <v>2.1627700759132296E-05</v>
      </c>
      <c r="CU135" s="12">
        <f aca="true" t="shared" si="61" ref="CU135:DZ135">CU134/92474</f>
        <v>2.1627700759132296E-05</v>
      </c>
      <c r="CV135" s="12">
        <f t="shared" si="61"/>
        <v>7.569695265696304E-05</v>
      </c>
      <c r="CW135" s="12">
        <f t="shared" si="61"/>
        <v>0.0008002249280878949</v>
      </c>
      <c r="CX135" s="12">
        <f t="shared" si="61"/>
        <v>0.00017302160607305837</v>
      </c>
      <c r="CY135" s="12">
        <f t="shared" si="61"/>
        <v>3.2441551138698444E-05</v>
      </c>
      <c r="CZ135" s="12">
        <f t="shared" si="61"/>
        <v>9.732465341609534E-05</v>
      </c>
      <c r="DA135" s="12">
        <f t="shared" si="61"/>
        <v>3.2441551138698444E-05</v>
      </c>
      <c r="DB135" s="12">
        <f t="shared" si="61"/>
        <v>0.00023790470835045527</v>
      </c>
      <c r="DC135" s="12">
        <f t="shared" si="61"/>
        <v>5.406925189783074E-05</v>
      </c>
      <c r="DD135" s="12">
        <f t="shared" si="61"/>
        <v>6.488310227739689E-05</v>
      </c>
      <c r="DE135" s="12">
        <f t="shared" si="61"/>
        <v>0.0006380171723944027</v>
      </c>
      <c r="DF135" s="12">
        <f t="shared" si="61"/>
        <v>0.44143218634426973</v>
      </c>
      <c r="DG135" s="12">
        <f t="shared" si="61"/>
        <v>0.00014058005493435992</v>
      </c>
      <c r="DH135" s="12">
        <f t="shared" si="61"/>
        <v>0.0010489434868179164</v>
      </c>
      <c r="DI135" s="12">
        <f t="shared" si="61"/>
        <v>9.732465341609534E-05</v>
      </c>
      <c r="DJ135" s="12">
        <f t="shared" si="61"/>
        <v>0.0002703462594891537</v>
      </c>
      <c r="DK135" s="12">
        <f t="shared" si="61"/>
        <v>0.00014058005493435992</v>
      </c>
      <c r="DL135" s="12">
        <f t="shared" si="61"/>
        <v>0.00030278781062785217</v>
      </c>
      <c r="DM135" s="12">
        <f t="shared" si="61"/>
        <v>7.569695265696304E-05</v>
      </c>
      <c r="DN135" s="12">
        <f t="shared" si="61"/>
        <v>0.00010813850379566148</v>
      </c>
      <c r="DO135" s="12">
        <f t="shared" si="61"/>
        <v>0.00012976620455479378</v>
      </c>
      <c r="DP135" s="12">
        <f t="shared" si="61"/>
        <v>7.569695265696304E-05</v>
      </c>
      <c r="DQ135" s="12">
        <f t="shared" si="61"/>
        <v>4.325540151826459E-05</v>
      </c>
      <c r="DR135" s="12">
        <f t="shared" si="61"/>
        <v>1.0813850379566148E-05</v>
      </c>
      <c r="DS135" s="12">
        <f t="shared" si="61"/>
        <v>0.0012652204944092393</v>
      </c>
      <c r="DT135" s="12">
        <f t="shared" si="61"/>
        <v>0.00012976620455479378</v>
      </c>
      <c r="DU135" s="12">
        <f t="shared" si="61"/>
        <v>0</v>
      </c>
      <c r="DV135" s="12">
        <f t="shared" si="61"/>
        <v>3.2441551138698444E-05</v>
      </c>
      <c r="DW135" s="12">
        <f t="shared" si="61"/>
        <v>0.00014058005493435992</v>
      </c>
      <c r="DX135" s="12">
        <f t="shared" si="61"/>
        <v>0.00015139390531392608</v>
      </c>
      <c r="DY135" s="12">
        <f t="shared" si="61"/>
        <v>6.488310227739689E-05</v>
      </c>
      <c r="DZ135" s="12">
        <f t="shared" si="61"/>
        <v>6.488310227739689E-05</v>
      </c>
      <c r="EA135" s="12">
        <f>EA134/92062</f>
        <v>0.00010862245008798418</v>
      </c>
      <c r="EB135" s="12">
        <f aca="true" t="shared" si="62" ref="EB135:EG135">EB134/92474</f>
        <v>0.00011895235417522763</v>
      </c>
      <c r="EC135" s="12">
        <f t="shared" si="62"/>
        <v>0.00014058005493435992</v>
      </c>
      <c r="ED135" s="12">
        <f t="shared" si="62"/>
        <v>0.00045418171594177825</v>
      </c>
      <c r="EE135" s="12">
        <f t="shared" si="62"/>
        <v>0.00046499556632134437</v>
      </c>
      <c r="EF135" s="12">
        <f t="shared" si="62"/>
        <v>0.00019464930683219068</v>
      </c>
      <c r="EG135" s="12">
        <f t="shared" si="62"/>
        <v>0</v>
      </c>
    </row>
    <row r="136" spans="2:137" ht="4.5" customHeight="1">
      <c r="B136" s="13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</row>
    <row r="137" spans="1:137" ht="12.75">
      <c r="A137" s="3" t="s">
        <v>69</v>
      </c>
      <c r="B137" s="13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</row>
    <row r="138" spans="2:137" ht="12.75">
      <c r="B138" s="7" t="s">
        <v>62</v>
      </c>
      <c r="C138" s="8">
        <v>7</v>
      </c>
      <c r="D138" s="8">
        <v>6</v>
      </c>
      <c r="E138" s="8">
        <v>2</v>
      </c>
      <c r="F138" s="8">
        <v>0</v>
      </c>
      <c r="G138" s="8">
        <v>1</v>
      </c>
      <c r="H138" s="8">
        <v>9</v>
      </c>
      <c r="I138" s="8">
        <v>23</v>
      </c>
      <c r="J138" s="8">
        <v>5</v>
      </c>
      <c r="K138" s="8">
        <v>1</v>
      </c>
      <c r="L138" s="8">
        <v>1</v>
      </c>
      <c r="M138" s="8">
        <v>0</v>
      </c>
      <c r="N138" s="8">
        <v>29</v>
      </c>
      <c r="O138" s="8">
        <v>8</v>
      </c>
      <c r="P138" s="8">
        <v>1</v>
      </c>
      <c r="Q138" s="8">
        <v>2</v>
      </c>
      <c r="R138" s="8">
        <v>26</v>
      </c>
      <c r="S138" s="8">
        <v>17083</v>
      </c>
      <c r="T138" s="8">
        <v>919</v>
      </c>
      <c r="U138" s="8">
        <v>1</v>
      </c>
      <c r="V138" s="8">
        <v>4</v>
      </c>
      <c r="W138" s="8">
        <v>2</v>
      </c>
      <c r="X138" s="8">
        <v>0</v>
      </c>
      <c r="Y138" s="8">
        <v>55</v>
      </c>
      <c r="Z138" s="8">
        <v>32</v>
      </c>
      <c r="AA138" s="8">
        <v>3</v>
      </c>
      <c r="AB138" s="8">
        <v>5</v>
      </c>
      <c r="AC138" s="8">
        <v>2</v>
      </c>
      <c r="AD138" s="8">
        <v>6</v>
      </c>
      <c r="AE138" s="8">
        <v>2</v>
      </c>
      <c r="AF138" s="8">
        <v>12</v>
      </c>
      <c r="AG138" s="8">
        <v>83</v>
      </c>
      <c r="AH138" s="8">
        <v>1</v>
      </c>
      <c r="AI138" s="8">
        <v>2</v>
      </c>
      <c r="AJ138" s="8">
        <v>10</v>
      </c>
      <c r="AK138" s="8">
        <v>1</v>
      </c>
      <c r="AL138" s="8">
        <v>31</v>
      </c>
      <c r="AM138" s="8">
        <v>1</v>
      </c>
      <c r="AN138" s="8">
        <v>0</v>
      </c>
      <c r="AO138" s="8">
        <v>15</v>
      </c>
      <c r="AP138" s="8">
        <v>3</v>
      </c>
      <c r="AQ138" s="8">
        <v>50</v>
      </c>
      <c r="AR138" s="8">
        <v>1</v>
      </c>
      <c r="AS138" s="8">
        <v>11</v>
      </c>
      <c r="AT138" s="8">
        <v>7</v>
      </c>
      <c r="AU138" s="8">
        <v>5</v>
      </c>
      <c r="AV138" s="8">
        <v>2</v>
      </c>
      <c r="AW138" s="8">
        <v>2</v>
      </c>
      <c r="AX138" s="8">
        <v>5</v>
      </c>
      <c r="AY138" s="8">
        <v>4</v>
      </c>
      <c r="AZ138" s="8">
        <v>259</v>
      </c>
      <c r="BA138" s="8">
        <v>4</v>
      </c>
      <c r="BB138" s="8">
        <v>3</v>
      </c>
      <c r="BC138" s="8">
        <v>9</v>
      </c>
      <c r="BD138" s="8">
        <v>17</v>
      </c>
      <c r="BE138" s="8">
        <v>1</v>
      </c>
      <c r="BF138" s="8">
        <v>0</v>
      </c>
      <c r="BG138" s="8">
        <v>3</v>
      </c>
      <c r="BH138" s="8">
        <v>1</v>
      </c>
      <c r="BI138" s="8">
        <v>105</v>
      </c>
      <c r="BJ138" s="8">
        <v>5</v>
      </c>
      <c r="BK138" s="8">
        <v>0</v>
      </c>
      <c r="BL138" s="8">
        <v>0</v>
      </c>
      <c r="BM138" s="8">
        <v>4</v>
      </c>
      <c r="BN138" s="8">
        <v>23</v>
      </c>
      <c r="BO138" s="8">
        <v>1</v>
      </c>
      <c r="BP138" s="8">
        <v>0</v>
      </c>
      <c r="BQ138" s="8">
        <v>23</v>
      </c>
      <c r="BR138" s="8">
        <v>4</v>
      </c>
      <c r="BS138" s="8">
        <v>4</v>
      </c>
      <c r="BT138" s="8">
        <v>12</v>
      </c>
      <c r="BU138" s="8">
        <v>13</v>
      </c>
      <c r="BV138" s="8">
        <v>10871</v>
      </c>
      <c r="BW138" s="8">
        <v>9</v>
      </c>
      <c r="BX138" s="8">
        <v>3</v>
      </c>
      <c r="BY138" s="8">
        <v>6</v>
      </c>
      <c r="BZ138" s="8">
        <v>0</v>
      </c>
      <c r="CA138" s="8">
        <v>15</v>
      </c>
      <c r="CB138" s="8">
        <v>5</v>
      </c>
      <c r="CC138" s="8">
        <v>0</v>
      </c>
      <c r="CD138" s="8">
        <v>1</v>
      </c>
      <c r="CE138" s="8">
        <v>3</v>
      </c>
      <c r="CF138" s="8">
        <v>1</v>
      </c>
      <c r="CG138" s="8">
        <v>7</v>
      </c>
      <c r="CH138" s="8">
        <v>5</v>
      </c>
      <c r="CI138" s="8">
        <v>216</v>
      </c>
      <c r="CJ138" s="8">
        <v>0</v>
      </c>
      <c r="CK138" s="8">
        <v>2</v>
      </c>
      <c r="CL138" s="8">
        <v>4</v>
      </c>
      <c r="CM138" s="8">
        <v>0</v>
      </c>
      <c r="CN138" s="8">
        <v>4</v>
      </c>
      <c r="CO138" s="8">
        <v>1</v>
      </c>
      <c r="CP138" s="8">
        <v>1</v>
      </c>
      <c r="CQ138" s="8">
        <v>8</v>
      </c>
      <c r="CR138" s="8">
        <v>3</v>
      </c>
      <c r="CS138" s="8">
        <v>0</v>
      </c>
      <c r="CT138" s="8">
        <v>2</v>
      </c>
      <c r="CU138" s="8">
        <v>0</v>
      </c>
      <c r="CV138" s="8">
        <v>4</v>
      </c>
      <c r="CW138" s="8">
        <v>29</v>
      </c>
      <c r="CX138" s="8">
        <v>16</v>
      </c>
      <c r="CY138" s="8">
        <v>3</v>
      </c>
      <c r="CZ138" s="8">
        <v>10</v>
      </c>
      <c r="DA138" s="8">
        <v>2</v>
      </c>
      <c r="DB138" s="8">
        <v>4</v>
      </c>
      <c r="DC138" s="8">
        <v>2</v>
      </c>
      <c r="DD138" s="8">
        <v>3</v>
      </c>
      <c r="DE138" s="8">
        <v>34</v>
      </c>
      <c r="DF138" s="8">
        <v>37187</v>
      </c>
      <c r="DG138" s="8">
        <v>6</v>
      </c>
      <c r="DH138" s="8">
        <v>56</v>
      </c>
      <c r="DI138" s="8">
        <v>0</v>
      </c>
      <c r="DJ138" s="8">
        <v>37</v>
      </c>
      <c r="DK138" s="8">
        <v>6</v>
      </c>
      <c r="DL138" s="8">
        <v>11</v>
      </c>
      <c r="DM138" s="8">
        <v>1</v>
      </c>
      <c r="DN138" s="8">
        <v>1</v>
      </c>
      <c r="DO138" s="8">
        <v>5</v>
      </c>
      <c r="DP138" s="8">
        <v>6</v>
      </c>
      <c r="DQ138" s="8">
        <v>6</v>
      </c>
      <c r="DR138" s="8">
        <v>1</v>
      </c>
      <c r="DS138" s="8">
        <v>152</v>
      </c>
      <c r="DT138" s="8">
        <v>8</v>
      </c>
      <c r="DU138" s="8">
        <v>3</v>
      </c>
      <c r="DV138" s="8">
        <v>2</v>
      </c>
      <c r="DW138" s="8">
        <v>3</v>
      </c>
      <c r="DX138" s="8">
        <v>9</v>
      </c>
      <c r="DY138" s="8">
        <v>1</v>
      </c>
      <c r="DZ138" s="8">
        <v>0</v>
      </c>
      <c r="EA138" s="8">
        <v>3</v>
      </c>
      <c r="EB138" s="8">
        <v>9</v>
      </c>
      <c r="EC138" s="8">
        <v>3</v>
      </c>
      <c r="ED138" s="8">
        <v>4</v>
      </c>
      <c r="EE138" s="8">
        <v>1</v>
      </c>
      <c r="EF138" s="8">
        <v>4</v>
      </c>
      <c r="EG138" s="8">
        <v>3</v>
      </c>
    </row>
    <row r="139" spans="2:137" ht="12.75">
      <c r="B139" s="7" t="s">
        <v>63</v>
      </c>
      <c r="C139" s="8">
        <v>2</v>
      </c>
      <c r="D139" s="8">
        <v>3</v>
      </c>
      <c r="E139" s="8">
        <v>6</v>
      </c>
      <c r="F139" s="8">
        <v>1</v>
      </c>
      <c r="G139" s="8">
        <v>5</v>
      </c>
      <c r="H139" s="8">
        <v>4</v>
      </c>
      <c r="I139" s="8">
        <v>3</v>
      </c>
      <c r="J139" s="8">
        <v>0</v>
      </c>
      <c r="K139" s="8">
        <v>1</v>
      </c>
      <c r="L139" s="8">
        <v>3</v>
      </c>
      <c r="M139" s="8">
        <v>0</v>
      </c>
      <c r="N139" s="8">
        <v>13</v>
      </c>
      <c r="O139" s="8">
        <v>7</v>
      </c>
      <c r="P139" s="8">
        <v>1</v>
      </c>
      <c r="Q139" s="8">
        <v>0</v>
      </c>
      <c r="R139" s="8">
        <v>15</v>
      </c>
      <c r="S139" s="8">
        <v>6157</v>
      </c>
      <c r="T139" s="8">
        <v>266</v>
      </c>
      <c r="U139" s="8">
        <v>1</v>
      </c>
      <c r="V139" s="8">
        <v>0</v>
      </c>
      <c r="W139" s="8">
        <v>1</v>
      </c>
      <c r="X139" s="8">
        <v>0</v>
      </c>
      <c r="Y139" s="8">
        <v>24</v>
      </c>
      <c r="Z139" s="8">
        <v>15</v>
      </c>
      <c r="AA139" s="8">
        <v>2</v>
      </c>
      <c r="AB139" s="8">
        <v>1</v>
      </c>
      <c r="AC139" s="8">
        <v>0</v>
      </c>
      <c r="AD139" s="8">
        <v>0</v>
      </c>
      <c r="AE139" s="8">
        <v>1</v>
      </c>
      <c r="AF139" s="8">
        <v>16</v>
      </c>
      <c r="AG139" s="8">
        <v>28</v>
      </c>
      <c r="AH139" s="8">
        <v>2</v>
      </c>
      <c r="AI139" s="8">
        <v>1</v>
      </c>
      <c r="AJ139" s="8">
        <v>5</v>
      </c>
      <c r="AK139" s="8">
        <v>1</v>
      </c>
      <c r="AL139" s="8">
        <v>18</v>
      </c>
      <c r="AM139" s="8">
        <v>1</v>
      </c>
      <c r="AN139" s="8">
        <v>1</v>
      </c>
      <c r="AO139" s="8">
        <v>9</v>
      </c>
      <c r="AP139" s="8">
        <v>0</v>
      </c>
      <c r="AQ139" s="8">
        <v>13</v>
      </c>
      <c r="AR139" s="8">
        <v>0</v>
      </c>
      <c r="AS139" s="8">
        <v>2</v>
      </c>
      <c r="AT139" s="8">
        <v>4</v>
      </c>
      <c r="AU139" s="8">
        <v>0</v>
      </c>
      <c r="AV139" s="8">
        <v>3</v>
      </c>
      <c r="AW139" s="8">
        <v>3</v>
      </c>
      <c r="AX139" s="8">
        <v>4</v>
      </c>
      <c r="AY139" s="8">
        <v>1</v>
      </c>
      <c r="AZ139" s="8">
        <v>101</v>
      </c>
      <c r="BA139" s="8">
        <v>1</v>
      </c>
      <c r="BB139" s="8">
        <v>3</v>
      </c>
      <c r="BC139" s="8">
        <v>4</v>
      </c>
      <c r="BD139" s="8">
        <v>9</v>
      </c>
      <c r="BE139" s="8">
        <v>0</v>
      </c>
      <c r="BF139" s="8">
        <v>1</v>
      </c>
      <c r="BG139" s="8">
        <v>0</v>
      </c>
      <c r="BH139" s="8">
        <v>0</v>
      </c>
      <c r="BI139" s="8">
        <v>0</v>
      </c>
      <c r="BJ139" s="8">
        <v>2</v>
      </c>
      <c r="BK139" s="8">
        <v>0</v>
      </c>
      <c r="BL139" s="8">
        <v>0</v>
      </c>
      <c r="BM139" s="8">
        <v>2</v>
      </c>
      <c r="BN139" s="8">
        <v>13</v>
      </c>
      <c r="BO139" s="8">
        <v>3</v>
      </c>
      <c r="BP139" s="8">
        <v>3</v>
      </c>
      <c r="BQ139" s="8">
        <v>44</v>
      </c>
      <c r="BR139" s="8">
        <v>7</v>
      </c>
      <c r="BS139" s="8">
        <v>6</v>
      </c>
      <c r="BT139" s="8">
        <v>6</v>
      </c>
      <c r="BU139" s="8">
        <v>15</v>
      </c>
      <c r="BV139" s="8">
        <v>5838</v>
      </c>
      <c r="BW139" s="8">
        <v>3</v>
      </c>
      <c r="BX139" s="8">
        <v>2</v>
      </c>
      <c r="BY139" s="8">
        <v>1</v>
      </c>
      <c r="BZ139" s="8">
        <v>2</v>
      </c>
      <c r="CA139" s="8">
        <v>5</v>
      </c>
      <c r="CB139" s="8">
        <v>0</v>
      </c>
      <c r="CC139" s="8">
        <v>0</v>
      </c>
      <c r="CD139" s="8">
        <v>0</v>
      </c>
      <c r="CE139" s="8">
        <v>5</v>
      </c>
      <c r="CF139" s="8">
        <v>0</v>
      </c>
      <c r="CG139" s="8">
        <v>6</v>
      </c>
      <c r="CH139" s="8">
        <v>1</v>
      </c>
      <c r="CI139" s="8">
        <v>3</v>
      </c>
      <c r="CJ139" s="8">
        <v>0</v>
      </c>
      <c r="CK139" s="8">
        <v>2</v>
      </c>
      <c r="CL139" s="8">
        <v>6</v>
      </c>
      <c r="CM139" s="8">
        <v>1</v>
      </c>
      <c r="CN139" s="8">
        <v>5</v>
      </c>
      <c r="CO139" s="8">
        <v>3</v>
      </c>
      <c r="CP139" s="8">
        <v>1</v>
      </c>
      <c r="CQ139" s="8">
        <v>6</v>
      </c>
      <c r="CR139" s="8">
        <v>3</v>
      </c>
      <c r="CS139" s="8">
        <v>1</v>
      </c>
      <c r="CT139" s="8">
        <v>2</v>
      </c>
      <c r="CU139" s="8">
        <v>1</v>
      </c>
      <c r="CV139" s="8">
        <v>1</v>
      </c>
      <c r="CW139" s="8">
        <v>15</v>
      </c>
      <c r="CX139" s="8">
        <v>7</v>
      </c>
      <c r="CY139" s="8">
        <v>2</v>
      </c>
      <c r="CZ139" s="8">
        <v>3</v>
      </c>
      <c r="DA139" s="8">
        <v>2</v>
      </c>
      <c r="DB139" s="8">
        <v>2</v>
      </c>
      <c r="DC139" s="8">
        <v>3</v>
      </c>
      <c r="DD139" s="8">
        <v>2</v>
      </c>
      <c r="DE139" s="8">
        <v>58</v>
      </c>
      <c r="DF139" s="8">
        <v>15777</v>
      </c>
      <c r="DG139" s="8">
        <v>1</v>
      </c>
      <c r="DH139" s="8">
        <v>41</v>
      </c>
      <c r="DI139" s="8">
        <v>2</v>
      </c>
      <c r="DJ139" s="8">
        <v>0</v>
      </c>
      <c r="DK139" s="8">
        <v>0</v>
      </c>
      <c r="DL139" s="8">
        <v>10</v>
      </c>
      <c r="DM139" s="8">
        <v>0</v>
      </c>
      <c r="DN139" s="8">
        <v>1</v>
      </c>
      <c r="DO139" s="8">
        <v>3</v>
      </c>
      <c r="DP139" s="8">
        <v>3</v>
      </c>
      <c r="DQ139" s="8">
        <v>1</v>
      </c>
      <c r="DR139" s="8">
        <v>0</v>
      </c>
      <c r="DS139" s="8">
        <v>56</v>
      </c>
      <c r="DT139" s="8">
        <v>8</v>
      </c>
      <c r="DU139" s="8">
        <v>0</v>
      </c>
      <c r="DV139" s="8">
        <v>3</v>
      </c>
      <c r="DW139" s="8">
        <v>6</v>
      </c>
      <c r="DX139" s="8">
        <v>0</v>
      </c>
      <c r="DY139" s="8">
        <v>1</v>
      </c>
      <c r="DZ139" s="8">
        <v>3</v>
      </c>
      <c r="EA139" s="8">
        <v>0</v>
      </c>
      <c r="EB139" s="8">
        <v>3</v>
      </c>
      <c r="EC139" s="8">
        <v>2</v>
      </c>
      <c r="ED139" s="8">
        <v>2</v>
      </c>
      <c r="EE139" s="8">
        <v>0</v>
      </c>
      <c r="EF139" s="8">
        <v>3</v>
      </c>
      <c r="EG139" s="8">
        <v>0</v>
      </c>
    </row>
    <row r="140" spans="2:137" ht="12.75">
      <c r="B140" s="7" t="s">
        <v>67</v>
      </c>
      <c r="C140" s="8">
        <v>1</v>
      </c>
      <c r="D140" s="8">
        <v>0</v>
      </c>
      <c r="E140" s="8">
        <v>1</v>
      </c>
      <c r="F140" s="8">
        <v>1</v>
      </c>
      <c r="G140" s="8">
        <v>2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1</v>
      </c>
      <c r="N140" s="8">
        <v>5</v>
      </c>
      <c r="O140" s="8">
        <v>2</v>
      </c>
      <c r="P140" s="8">
        <v>1</v>
      </c>
      <c r="Q140" s="8">
        <v>0</v>
      </c>
      <c r="R140" s="8">
        <v>5</v>
      </c>
      <c r="S140" s="8">
        <v>1490</v>
      </c>
      <c r="T140" s="8">
        <v>171</v>
      </c>
      <c r="U140" s="8">
        <v>0</v>
      </c>
      <c r="V140" s="8">
        <v>0</v>
      </c>
      <c r="W140" s="8">
        <v>0</v>
      </c>
      <c r="X140" s="8">
        <v>0</v>
      </c>
      <c r="Y140" s="8">
        <v>2</v>
      </c>
      <c r="Z140" s="8">
        <v>8</v>
      </c>
      <c r="AA140" s="8">
        <v>1</v>
      </c>
      <c r="AB140" s="8">
        <v>0</v>
      </c>
      <c r="AC140" s="8">
        <v>1</v>
      </c>
      <c r="AD140" s="8">
        <v>0</v>
      </c>
      <c r="AE140" s="8">
        <v>0</v>
      </c>
      <c r="AF140" s="8">
        <v>1</v>
      </c>
      <c r="AG140" s="8">
        <v>11</v>
      </c>
      <c r="AH140" s="8">
        <v>0</v>
      </c>
      <c r="AI140" s="8">
        <v>0</v>
      </c>
      <c r="AJ140" s="8">
        <v>0</v>
      </c>
      <c r="AK140" s="8">
        <v>0</v>
      </c>
      <c r="AL140" s="8">
        <v>6</v>
      </c>
      <c r="AM140" s="8">
        <v>0</v>
      </c>
      <c r="AN140" s="8">
        <v>0</v>
      </c>
      <c r="AO140" s="8">
        <v>4</v>
      </c>
      <c r="AP140" s="8">
        <v>0</v>
      </c>
      <c r="AQ140" s="8">
        <v>0</v>
      </c>
      <c r="AR140" s="8">
        <v>1</v>
      </c>
      <c r="AS140" s="8">
        <v>4</v>
      </c>
      <c r="AT140" s="8">
        <v>3</v>
      </c>
      <c r="AU140" s="8">
        <v>2</v>
      </c>
      <c r="AV140" s="8">
        <v>1</v>
      </c>
      <c r="AW140" s="8">
        <v>1</v>
      </c>
      <c r="AX140" s="8">
        <v>1</v>
      </c>
      <c r="AY140" s="8">
        <v>0</v>
      </c>
      <c r="AZ140" s="8">
        <v>22</v>
      </c>
      <c r="BA140" s="8">
        <v>1</v>
      </c>
      <c r="BB140" s="8">
        <v>0</v>
      </c>
      <c r="BC140" s="8">
        <v>2</v>
      </c>
      <c r="BD140" s="8">
        <v>4</v>
      </c>
      <c r="BE140" s="8">
        <v>0</v>
      </c>
      <c r="BF140" s="8">
        <v>0</v>
      </c>
      <c r="BG140" s="8">
        <v>2</v>
      </c>
      <c r="BH140" s="8">
        <v>1</v>
      </c>
      <c r="BI140" s="8">
        <v>0</v>
      </c>
      <c r="BJ140" s="8">
        <v>1</v>
      </c>
      <c r="BK140" s="8">
        <v>1</v>
      </c>
      <c r="BL140" s="8">
        <v>1</v>
      </c>
      <c r="BM140" s="8">
        <v>0</v>
      </c>
      <c r="BN140" s="8">
        <v>1</v>
      </c>
      <c r="BO140" s="8">
        <v>0</v>
      </c>
      <c r="BP140" s="8">
        <v>1</v>
      </c>
      <c r="BQ140" s="8">
        <v>31</v>
      </c>
      <c r="BR140" s="8">
        <v>0</v>
      </c>
      <c r="BS140" s="8">
        <v>0</v>
      </c>
      <c r="BT140" s="8">
        <v>2</v>
      </c>
      <c r="BU140" s="8">
        <v>4</v>
      </c>
      <c r="BV140" s="8">
        <v>1550</v>
      </c>
      <c r="BW140" s="8">
        <v>1</v>
      </c>
      <c r="BX140" s="8">
        <v>1</v>
      </c>
      <c r="BY140" s="8">
        <v>0</v>
      </c>
      <c r="BZ140" s="8">
        <v>1</v>
      </c>
      <c r="CA140" s="8">
        <v>2</v>
      </c>
      <c r="CB140" s="8">
        <v>0</v>
      </c>
      <c r="CC140" s="8">
        <v>0</v>
      </c>
      <c r="CD140" s="8">
        <v>2</v>
      </c>
      <c r="CE140" s="8">
        <v>0</v>
      </c>
      <c r="CF140" s="8">
        <v>1</v>
      </c>
      <c r="CG140" s="8">
        <v>0</v>
      </c>
      <c r="CH140" s="8">
        <v>0</v>
      </c>
      <c r="CI140" s="8">
        <v>0</v>
      </c>
      <c r="CJ140" s="8">
        <v>0</v>
      </c>
      <c r="CK140" s="8">
        <v>3</v>
      </c>
      <c r="CL140" s="8">
        <v>2</v>
      </c>
      <c r="CM140" s="8">
        <v>1</v>
      </c>
      <c r="CN140" s="8">
        <v>0</v>
      </c>
      <c r="CO140" s="8">
        <v>0</v>
      </c>
      <c r="CP140" s="8">
        <v>0</v>
      </c>
      <c r="CQ140" s="8">
        <v>0</v>
      </c>
      <c r="CR140" s="8">
        <v>1</v>
      </c>
      <c r="CS140" s="8">
        <v>0</v>
      </c>
      <c r="CT140" s="8">
        <v>1</v>
      </c>
      <c r="CU140" s="8">
        <v>0</v>
      </c>
      <c r="CV140" s="8">
        <v>0</v>
      </c>
      <c r="CW140" s="8">
        <v>14</v>
      </c>
      <c r="CX140" s="8">
        <v>6</v>
      </c>
      <c r="CY140" s="8">
        <v>1</v>
      </c>
      <c r="CZ140" s="8">
        <v>0</v>
      </c>
      <c r="DA140" s="8">
        <v>0</v>
      </c>
      <c r="DB140" s="8">
        <v>0</v>
      </c>
      <c r="DC140" s="8">
        <v>0</v>
      </c>
      <c r="DD140" s="8">
        <v>0</v>
      </c>
      <c r="DE140" s="8">
        <v>17</v>
      </c>
      <c r="DF140" s="8">
        <v>3463</v>
      </c>
      <c r="DG140" s="8">
        <v>0</v>
      </c>
      <c r="DH140" s="8">
        <v>17</v>
      </c>
      <c r="DI140" s="8">
        <v>1</v>
      </c>
      <c r="DJ140" s="8">
        <v>0</v>
      </c>
      <c r="DK140" s="8">
        <v>1</v>
      </c>
      <c r="DL140" s="8">
        <v>4</v>
      </c>
      <c r="DM140" s="8">
        <v>0</v>
      </c>
      <c r="DN140" s="8">
        <v>0</v>
      </c>
      <c r="DO140" s="8">
        <v>0</v>
      </c>
      <c r="DP140" s="8">
        <v>0</v>
      </c>
      <c r="DQ140" s="8">
        <v>1</v>
      </c>
      <c r="DR140" s="8">
        <v>0</v>
      </c>
      <c r="DS140" s="8">
        <v>17</v>
      </c>
      <c r="DT140" s="8">
        <v>2</v>
      </c>
      <c r="DU140" s="8">
        <v>0</v>
      </c>
      <c r="DV140" s="8">
        <v>0</v>
      </c>
      <c r="DW140" s="8">
        <v>0</v>
      </c>
      <c r="DX140" s="8">
        <v>0</v>
      </c>
      <c r="DY140" s="8">
        <v>0</v>
      </c>
      <c r="DZ140" s="8">
        <v>2</v>
      </c>
      <c r="EA140" s="8">
        <v>1</v>
      </c>
      <c r="EB140" s="8">
        <v>2</v>
      </c>
      <c r="EC140" s="8">
        <v>0</v>
      </c>
      <c r="ED140" s="8">
        <v>0</v>
      </c>
      <c r="EE140" s="8">
        <v>0</v>
      </c>
      <c r="EF140" s="8">
        <v>0</v>
      </c>
      <c r="EG140" s="8">
        <v>3</v>
      </c>
    </row>
    <row r="141" spans="2:137" ht="12.75">
      <c r="B141" s="7" t="s">
        <v>65</v>
      </c>
      <c r="C141" s="8">
        <v>1</v>
      </c>
      <c r="D141" s="8">
        <v>6</v>
      </c>
      <c r="E141" s="8">
        <v>1</v>
      </c>
      <c r="F141" s="8">
        <v>4</v>
      </c>
      <c r="G141" s="8">
        <v>12</v>
      </c>
      <c r="H141" s="8">
        <v>2</v>
      </c>
      <c r="I141" s="8">
        <v>10</v>
      </c>
      <c r="J141" s="8">
        <v>6</v>
      </c>
      <c r="K141" s="8">
        <v>0</v>
      </c>
      <c r="L141" s="8">
        <v>1</v>
      </c>
      <c r="M141" s="8">
        <v>0</v>
      </c>
      <c r="N141" s="8">
        <v>2</v>
      </c>
      <c r="O141" s="8">
        <v>5</v>
      </c>
      <c r="P141" s="8">
        <v>0</v>
      </c>
      <c r="Q141" s="8">
        <v>4</v>
      </c>
      <c r="R141" s="8">
        <v>6</v>
      </c>
      <c r="S141" s="8">
        <v>7227</v>
      </c>
      <c r="T141" s="8">
        <v>616</v>
      </c>
      <c r="U141" s="8">
        <v>0</v>
      </c>
      <c r="V141" s="8">
        <v>2</v>
      </c>
      <c r="W141" s="8">
        <v>0</v>
      </c>
      <c r="X141" s="8">
        <v>0</v>
      </c>
      <c r="Y141" s="8">
        <v>17</v>
      </c>
      <c r="Z141" s="8">
        <v>40</v>
      </c>
      <c r="AA141" s="8">
        <v>18</v>
      </c>
      <c r="AB141" s="8">
        <v>1</v>
      </c>
      <c r="AC141" s="8">
        <v>1</v>
      </c>
      <c r="AD141" s="8">
        <v>1</v>
      </c>
      <c r="AE141" s="8">
        <v>5</v>
      </c>
      <c r="AF141" s="8">
        <v>10</v>
      </c>
      <c r="AG141" s="8">
        <v>35</v>
      </c>
      <c r="AH141" s="8">
        <v>1</v>
      </c>
      <c r="AI141" s="8">
        <v>2</v>
      </c>
      <c r="AJ141" s="8">
        <v>8</v>
      </c>
      <c r="AK141" s="8">
        <v>0</v>
      </c>
      <c r="AL141" s="8">
        <v>22</v>
      </c>
      <c r="AM141" s="8">
        <v>0</v>
      </c>
      <c r="AN141" s="8">
        <v>0</v>
      </c>
      <c r="AO141" s="8">
        <v>6</v>
      </c>
      <c r="AP141" s="8">
        <v>5</v>
      </c>
      <c r="AQ141" s="8">
        <v>10</v>
      </c>
      <c r="AR141" s="8">
        <v>2</v>
      </c>
      <c r="AS141" s="8">
        <v>3</v>
      </c>
      <c r="AT141" s="8">
        <v>1</v>
      </c>
      <c r="AU141" s="8">
        <v>3</v>
      </c>
      <c r="AV141" s="8">
        <v>2</v>
      </c>
      <c r="AW141" s="8">
        <v>4</v>
      </c>
      <c r="AX141" s="8">
        <v>7</v>
      </c>
      <c r="AY141" s="8">
        <v>5</v>
      </c>
      <c r="AZ141" s="8">
        <v>62</v>
      </c>
      <c r="BA141" s="8">
        <v>3</v>
      </c>
      <c r="BB141" s="8">
        <v>1</v>
      </c>
      <c r="BC141" s="8">
        <v>3</v>
      </c>
      <c r="BD141" s="8">
        <v>5</v>
      </c>
      <c r="BE141" s="8">
        <v>0</v>
      </c>
      <c r="BF141" s="8">
        <v>20</v>
      </c>
      <c r="BG141" s="8">
        <v>1</v>
      </c>
      <c r="BH141" s="8">
        <v>2</v>
      </c>
      <c r="BI141" s="8">
        <v>3</v>
      </c>
      <c r="BJ141" s="8">
        <v>8</v>
      </c>
      <c r="BK141" s="8">
        <v>0</v>
      </c>
      <c r="BL141" s="8">
        <v>1</v>
      </c>
      <c r="BM141" s="8">
        <v>1</v>
      </c>
      <c r="BN141" s="8">
        <v>5</v>
      </c>
      <c r="BO141" s="8">
        <v>3</v>
      </c>
      <c r="BP141" s="8">
        <v>3</v>
      </c>
      <c r="BQ141" s="8">
        <v>57</v>
      </c>
      <c r="BR141" s="8">
        <v>16</v>
      </c>
      <c r="BS141" s="8">
        <v>3</v>
      </c>
      <c r="BT141" s="8">
        <v>6</v>
      </c>
      <c r="BU141" s="8">
        <v>7</v>
      </c>
      <c r="BV141" s="8">
        <v>9212</v>
      </c>
      <c r="BW141" s="8">
        <v>5</v>
      </c>
      <c r="BX141" s="8">
        <v>4</v>
      </c>
      <c r="BY141" s="8">
        <v>2</v>
      </c>
      <c r="BZ141" s="8">
        <v>0</v>
      </c>
      <c r="CA141" s="8">
        <v>6</v>
      </c>
      <c r="CB141" s="8">
        <v>0</v>
      </c>
      <c r="CC141" s="8">
        <v>0</v>
      </c>
      <c r="CD141" s="8">
        <v>6</v>
      </c>
      <c r="CE141" s="8">
        <v>4</v>
      </c>
      <c r="CF141" s="8">
        <v>1</v>
      </c>
      <c r="CG141" s="8">
        <v>3</v>
      </c>
      <c r="CH141" s="8">
        <v>2</v>
      </c>
      <c r="CI141" s="8">
        <v>2</v>
      </c>
      <c r="CJ141" s="8">
        <v>1</v>
      </c>
      <c r="CK141" s="8">
        <v>0</v>
      </c>
      <c r="CL141" s="8">
        <v>9</v>
      </c>
      <c r="CM141" s="8">
        <v>1</v>
      </c>
      <c r="CN141" s="8">
        <v>2</v>
      </c>
      <c r="CO141" s="8">
        <v>0</v>
      </c>
      <c r="CP141" s="8">
        <v>1</v>
      </c>
      <c r="CQ141" s="8">
        <v>2</v>
      </c>
      <c r="CR141" s="8">
        <v>2</v>
      </c>
      <c r="CS141" s="8">
        <v>0</v>
      </c>
      <c r="CT141" s="8">
        <v>0</v>
      </c>
      <c r="CU141" s="8">
        <v>1</v>
      </c>
      <c r="CV141" s="8">
        <v>0</v>
      </c>
      <c r="CW141" s="8">
        <v>16</v>
      </c>
      <c r="CX141" s="8">
        <v>7</v>
      </c>
      <c r="CY141" s="8">
        <v>2</v>
      </c>
      <c r="CZ141" s="8">
        <v>1</v>
      </c>
      <c r="DA141" s="8">
        <v>1</v>
      </c>
      <c r="DB141" s="8">
        <v>2</v>
      </c>
      <c r="DC141" s="8">
        <v>1</v>
      </c>
      <c r="DD141" s="8">
        <v>1</v>
      </c>
      <c r="DE141" s="8">
        <v>29</v>
      </c>
      <c r="DF141" s="8">
        <v>17511</v>
      </c>
      <c r="DG141" s="8">
        <v>1</v>
      </c>
      <c r="DH141" s="8">
        <v>19</v>
      </c>
      <c r="DI141" s="8">
        <v>2</v>
      </c>
      <c r="DJ141" s="8">
        <v>0</v>
      </c>
      <c r="DK141" s="8">
        <v>2</v>
      </c>
      <c r="DL141" s="8">
        <v>9</v>
      </c>
      <c r="DM141" s="8">
        <v>3</v>
      </c>
      <c r="DN141" s="8">
        <v>1</v>
      </c>
      <c r="DO141" s="8">
        <v>2</v>
      </c>
      <c r="DP141" s="8">
        <v>0</v>
      </c>
      <c r="DQ141" s="8">
        <v>0</v>
      </c>
      <c r="DR141" s="8">
        <v>1</v>
      </c>
      <c r="DS141" s="8">
        <v>43</v>
      </c>
      <c r="DT141" s="8">
        <v>8</v>
      </c>
      <c r="DU141" s="8">
        <v>1</v>
      </c>
      <c r="DV141" s="8">
        <v>0</v>
      </c>
      <c r="DW141" s="8">
        <v>1</v>
      </c>
      <c r="DX141" s="8">
        <v>2</v>
      </c>
      <c r="DY141" s="8">
        <v>1</v>
      </c>
      <c r="DZ141" s="8">
        <v>3</v>
      </c>
      <c r="EA141" s="8">
        <v>2</v>
      </c>
      <c r="EB141" s="8">
        <v>3</v>
      </c>
      <c r="EC141" s="8">
        <v>2</v>
      </c>
      <c r="ED141" s="8">
        <v>3</v>
      </c>
      <c r="EE141" s="8">
        <v>0</v>
      </c>
      <c r="EF141" s="8">
        <v>4</v>
      </c>
      <c r="EG141" s="8">
        <v>1</v>
      </c>
    </row>
    <row r="142" spans="2:137" ht="12.75">
      <c r="B142" s="7" t="s">
        <v>68</v>
      </c>
      <c r="C142" s="8">
        <v>1</v>
      </c>
      <c r="D142" s="8">
        <v>0</v>
      </c>
      <c r="E142" s="8">
        <v>2</v>
      </c>
      <c r="F142" s="8">
        <v>3</v>
      </c>
      <c r="G142" s="8">
        <v>5</v>
      </c>
      <c r="H142" s="8">
        <v>0</v>
      </c>
      <c r="I142" s="8">
        <v>3</v>
      </c>
      <c r="J142" s="8">
        <v>0</v>
      </c>
      <c r="K142" s="8">
        <v>0</v>
      </c>
      <c r="L142" s="8">
        <v>0</v>
      </c>
      <c r="M142" s="8">
        <v>0</v>
      </c>
      <c r="N142" s="8">
        <v>6</v>
      </c>
      <c r="O142" s="8">
        <v>4</v>
      </c>
      <c r="P142" s="8">
        <v>0</v>
      </c>
      <c r="Q142" s="8">
        <v>0</v>
      </c>
      <c r="R142" s="8">
        <v>2</v>
      </c>
      <c r="S142" s="8">
        <v>4799</v>
      </c>
      <c r="T142" s="8">
        <v>481</v>
      </c>
      <c r="U142" s="8">
        <v>0</v>
      </c>
      <c r="V142" s="8">
        <v>4</v>
      </c>
      <c r="W142" s="8">
        <v>1</v>
      </c>
      <c r="X142" s="8">
        <v>0</v>
      </c>
      <c r="Y142" s="8">
        <v>12</v>
      </c>
      <c r="Z142" s="8">
        <v>26</v>
      </c>
      <c r="AA142" s="8">
        <v>9</v>
      </c>
      <c r="AB142" s="8">
        <v>1</v>
      </c>
      <c r="AC142" s="8">
        <v>0</v>
      </c>
      <c r="AD142" s="8">
        <v>1</v>
      </c>
      <c r="AE142" s="8">
        <v>0</v>
      </c>
      <c r="AF142" s="8">
        <v>2</v>
      </c>
      <c r="AG142" s="8">
        <v>27</v>
      </c>
      <c r="AH142" s="8">
        <v>2</v>
      </c>
      <c r="AI142" s="8">
        <v>3</v>
      </c>
      <c r="AJ142" s="8">
        <v>0</v>
      </c>
      <c r="AK142" s="8">
        <v>0</v>
      </c>
      <c r="AL142" s="8">
        <v>31</v>
      </c>
      <c r="AM142" s="8">
        <v>0</v>
      </c>
      <c r="AN142" s="8">
        <v>1</v>
      </c>
      <c r="AO142" s="8">
        <v>4</v>
      </c>
      <c r="AP142" s="8">
        <v>1</v>
      </c>
      <c r="AQ142" s="8">
        <v>2</v>
      </c>
      <c r="AR142" s="8">
        <v>1</v>
      </c>
      <c r="AS142" s="8">
        <v>2</v>
      </c>
      <c r="AT142" s="8">
        <v>1</v>
      </c>
      <c r="AU142" s="8">
        <v>4</v>
      </c>
      <c r="AV142" s="8">
        <v>0</v>
      </c>
      <c r="AW142" s="8">
        <v>3</v>
      </c>
      <c r="AX142" s="8">
        <v>6</v>
      </c>
      <c r="AY142" s="8">
        <v>1</v>
      </c>
      <c r="AZ142" s="8">
        <v>83</v>
      </c>
      <c r="BA142" s="8">
        <v>1</v>
      </c>
      <c r="BB142" s="8">
        <v>0</v>
      </c>
      <c r="BC142" s="8">
        <v>3</v>
      </c>
      <c r="BD142" s="8">
        <v>1</v>
      </c>
      <c r="BE142" s="8">
        <v>0</v>
      </c>
      <c r="BF142" s="8">
        <v>8</v>
      </c>
      <c r="BG142" s="8">
        <v>1</v>
      </c>
      <c r="BH142" s="8">
        <v>2</v>
      </c>
      <c r="BI142" s="8">
        <v>0</v>
      </c>
      <c r="BJ142" s="8">
        <v>1</v>
      </c>
      <c r="BK142" s="8">
        <v>0</v>
      </c>
      <c r="BL142" s="8">
        <v>0</v>
      </c>
      <c r="BM142" s="8">
        <v>4</v>
      </c>
      <c r="BN142" s="8">
        <v>3</v>
      </c>
      <c r="BO142" s="8">
        <v>2</v>
      </c>
      <c r="BP142" s="8">
        <v>2</v>
      </c>
      <c r="BQ142" s="8">
        <v>51</v>
      </c>
      <c r="BR142" s="8">
        <v>6</v>
      </c>
      <c r="BS142" s="8">
        <v>2</v>
      </c>
      <c r="BT142" s="8">
        <v>2</v>
      </c>
      <c r="BU142" s="8">
        <v>7</v>
      </c>
      <c r="BV142" s="8">
        <v>4475</v>
      </c>
      <c r="BW142" s="8">
        <v>5</v>
      </c>
      <c r="BX142" s="8">
        <v>1</v>
      </c>
      <c r="BY142" s="8">
        <v>0</v>
      </c>
      <c r="BZ142" s="8">
        <v>0</v>
      </c>
      <c r="CA142" s="8">
        <v>3</v>
      </c>
      <c r="CB142" s="8">
        <v>1</v>
      </c>
      <c r="CC142" s="8">
        <v>2</v>
      </c>
      <c r="CD142" s="8">
        <v>0</v>
      </c>
      <c r="CE142" s="8">
        <v>2</v>
      </c>
      <c r="CF142" s="8">
        <v>0</v>
      </c>
      <c r="CG142" s="8">
        <v>2</v>
      </c>
      <c r="CH142" s="8">
        <v>6</v>
      </c>
      <c r="CI142" s="8">
        <v>2</v>
      </c>
      <c r="CJ142" s="8">
        <v>0</v>
      </c>
      <c r="CK142" s="8">
        <v>0</v>
      </c>
      <c r="CL142" s="8">
        <v>2</v>
      </c>
      <c r="CM142" s="8">
        <v>0</v>
      </c>
      <c r="CN142" s="8">
        <v>3</v>
      </c>
      <c r="CO142" s="8">
        <v>0</v>
      </c>
      <c r="CP142" s="8">
        <v>1</v>
      </c>
      <c r="CQ142" s="8">
        <v>3</v>
      </c>
      <c r="CR142" s="8">
        <v>1</v>
      </c>
      <c r="CS142" s="8">
        <v>1</v>
      </c>
      <c r="CT142" s="8">
        <v>0</v>
      </c>
      <c r="CU142" s="8">
        <v>0</v>
      </c>
      <c r="CV142" s="8">
        <v>3</v>
      </c>
      <c r="CW142" s="8">
        <v>20</v>
      </c>
      <c r="CX142" s="8">
        <v>7</v>
      </c>
      <c r="CY142" s="8">
        <v>1</v>
      </c>
      <c r="CZ142" s="8">
        <v>0</v>
      </c>
      <c r="DA142" s="8">
        <v>1</v>
      </c>
      <c r="DB142" s="8">
        <v>3</v>
      </c>
      <c r="DC142" s="8">
        <v>3</v>
      </c>
      <c r="DD142" s="8">
        <v>1</v>
      </c>
      <c r="DE142" s="8">
        <v>25</v>
      </c>
      <c r="DF142" s="8">
        <v>10097</v>
      </c>
      <c r="DG142" s="8">
        <v>5</v>
      </c>
      <c r="DH142" s="8">
        <v>13</v>
      </c>
      <c r="DI142" s="8">
        <v>1</v>
      </c>
      <c r="DJ142" s="8">
        <v>0</v>
      </c>
      <c r="DK142" s="8">
        <v>4</v>
      </c>
      <c r="DL142" s="8">
        <v>6</v>
      </c>
      <c r="DM142" s="8">
        <v>0</v>
      </c>
      <c r="DN142" s="8">
        <v>0</v>
      </c>
      <c r="DO142" s="8">
        <v>2</v>
      </c>
      <c r="DP142" s="8">
        <v>0</v>
      </c>
      <c r="DQ142" s="8">
        <v>0</v>
      </c>
      <c r="DR142" s="8">
        <v>1</v>
      </c>
      <c r="DS142" s="8">
        <v>37</v>
      </c>
      <c r="DT142" s="8">
        <v>2</v>
      </c>
      <c r="DU142" s="8">
        <v>0</v>
      </c>
      <c r="DV142" s="8">
        <v>2</v>
      </c>
      <c r="DW142" s="8">
        <v>4</v>
      </c>
      <c r="DX142" s="8">
        <v>0</v>
      </c>
      <c r="DY142" s="8">
        <v>2</v>
      </c>
      <c r="DZ142" s="8">
        <v>0</v>
      </c>
      <c r="EA142" s="8">
        <v>4</v>
      </c>
      <c r="EB142" s="8">
        <v>2</v>
      </c>
      <c r="EC142" s="8">
        <v>1</v>
      </c>
      <c r="ED142" s="8">
        <v>2</v>
      </c>
      <c r="EE142" s="8">
        <v>0</v>
      </c>
      <c r="EF142" s="8">
        <v>0</v>
      </c>
      <c r="EG142" s="8">
        <v>1</v>
      </c>
    </row>
    <row r="143" spans="1:137" ht="12.75">
      <c r="A143" s="9" t="s">
        <v>14</v>
      </c>
      <c r="C143" s="8">
        <v>12</v>
      </c>
      <c r="D143" s="8">
        <v>15</v>
      </c>
      <c r="E143" s="8">
        <v>12</v>
      </c>
      <c r="F143" s="8">
        <v>9</v>
      </c>
      <c r="G143" s="8">
        <v>25</v>
      </c>
      <c r="H143" s="8">
        <v>15</v>
      </c>
      <c r="I143" s="8">
        <v>39</v>
      </c>
      <c r="J143" s="8">
        <v>11</v>
      </c>
      <c r="K143" s="8">
        <v>2</v>
      </c>
      <c r="L143" s="8">
        <v>5</v>
      </c>
      <c r="M143" s="8">
        <v>1</v>
      </c>
      <c r="N143" s="8">
        <v>55</v>
      </c>
      <c r="O143" s="8">
        <v>26</v>
      </c>
      <c r="P143" s="8">
        <v>3</v>
      </c>
      <c r="Q143" s="8">
        <v>6</v>
      </c>
      <c r="R143" s="8">
        <v>54</v>
      </c>
      <c r="S143" s="8">
        <v>36756</v>
      </c>
      <c r="T143" s="8">
        <v>2453</v>
      </c>
      <c r="U143" s="8">
        <v>2</v>
      </c>
      <c r="V143" s="8">
        <v>10</v>
      </c>
      <c r="W143" s="8">
        <v>4</v>
      </c>
      <c r="X143" s="8">
        <v>0</v>
      </c>
      <c r="Y143" s="8">
        <v>110</v>
      </c>
      <c r="Z143" s="8">
        <v>121</v>
      </c>
      <c r="AA143" s="8">
        <v>33</v>
      </c>
      <c r="AB143" s="8">
        <v>8</v>
      </c>
      <c r="AC143" s="8">
        <v>4</v>
      </c>
      <c r="AD143" s="8">
        <v>8</v>
      </c>
      <c r="AE143" s="8">
        <v>8</v>
      </c>
      <c r="AF143" s="8">
        <v>41</v>
      </c>
      <c r="AG143" s="8">
        <v>184</v>
      </c>
      <c r="AH143" s="8">
        <v>6</v>
      </c>
      <c r="AI143" s="8">
        <v>8</v>
      </c>
      <c r="AJ143" s="8">
        <v>23</v>
      </c>
      <c r="AK143" s="8">
        <v>2</v>
      </c>
      <c r="AL143" s="8">
        <v>108</v>
      </c>
      <c r="AM143" s="8">
        <v>2</v>
      </c>
      <c r="AN143" s="8">
        <v>2</v>
      </c>
      <c r="AO143" s="8">
        <v>38</v>
      </c>
      <c r="AP143" s="8">
        <v>9</v>
      </c>
      <c r="AQ143" s="8">
        <v>75</v>
      </c>
      <c r="AR143" s="8">
        <v>5</v>
      </c>
      <c r="AS143" s="8">
        <v>22</v>
      </c>
      <c r="AT143" s="8">
        <v>16</v>
      </c>
      <c r="AU143" s="8">
        <v>14</v>
      </c>
      <c r="AV143" s="8">
        <v>8</v>
      </c>
      <c r="AW143" s="8">
        <v>13</v>
      </c>
      <c r="AX143" s="8">
        <v>23</v>
      </c>
      <c r="AY143" s="8">
        <v>11</v>
      </c>
      <c r="AZ143" s="8">
        <v>527</v>
      </c>
      <c r="BA143" s="8">
        <v>10</v>
      </c>
      <c r="BB143" s="8">
        <v>7</v>
      </c>
      <c r="BC143" s="8">
        <v>21</v>
      </c>
      <c r="BD143" s="8">
        <v>36</v>
      </c>
      <c r="BE143" s="8">
        <v>1</v>
      </c>
      <c r="BF143" s="8">
        <v>29</v>
      </c>
      <c r="BG143" s="8">
        <v>7</v>
      </c>
      <c r="BH143" s="8">
        <v>6</v>
      </c>
      <c r="BI143" s="8">
        <v>108</v>
      </c>
      <c r="BJ143" s="8">
        <v>17</v>
      </c>
      <c r="BK143" s="8">
        <v>1</v>
      </c>
      <c r="BL143" s="8">
        <v>2</v>
      </c>
      <c r="BM143" s="8">
        <v>11</v>
      </c>
      <c r="BN143" s="8">
        <v>45</v>
      </c>
      <c r="BO143" s="8">
        <v>9</v>
      </c>
      <c r="BP143" s="8">
        <v>9</v>
      </c>
      <c r="BQ143" s="8">
        <v>206</v>
      </c>
      <c r="BR143" s="8">
        <v>33</v>
      </c>
      <c r="BS143" s="8">
        <v>15</v>
      </c>
      <c r="BT143" s="8">
        <v>28</v>
      </c>
      <c r="BU143" s="8">
        <v>46</v>
      </c>
      <c r="BV143" s="8">
        <v>31946</v>
      </c>
      <c r="BW143" s="8">
        <v>23</v>
      </c>
      <c r="BX143" s="8">
        <v>11</v>
      </c>
      <c r="BY143" s="8">
        <v>9</v>
      </c>
      <c r="BZ143" s="8">
        <v>3</v>
      </c>
      <c r="CA143" s="8">
        <v>31</v>
      </c>
      <c r="CB143" s="8">
        <v>6</v>
      </c>
      <c r="CC143" s="8">
        <v>2</v>
      </c>
      <c r="CD143" s="8">
        <v>9</v>
      </c>
      <c r="CE143" s="8">
        <v>14</v>
      </c>
      <c r="CF143" s="8">
        <v>3</v>
      </c>
      <c r="CG143" s="8">
        <v>18</v>
      </c>
      <c r="CH143" s="8">
        <v>14</v>
      </c>
      <c r="CI143" s="8">
        <v>223</v>
      </c>
      <c r="CJ143" s="8">
        <v>1</v>
      </c>
      <c r="CK143" s="8">
        <v>7</v>
      </c>
      <c r="CL143" s="8">
        <v>23</v>
      </c>
      <c r="CM143" s="8">
        <v>3</v>
      </c>
      <c r="CN143" s="8">
        <v>14</v>
      </c>
      <c r="CO143" s="8">
        <v>4</v>
      </c>
      <c r="CP143" s="8">
        <v>4</v>
      </c>
      <c r="CQ143" s="8">
        <v>19</v>
      </c>
      <c r="CR143" s="8">
        <v>10</v>
      </c>
      <c r="CS143" s="8">
        <v>2</v>
      </c>
      <c r="CT143" s="8">
        <v>5</v>
      </c>
      <c r="CU143" s="8">
        <v>2</v>
      </c>
      <c r="CV143" s="8">
        <v>8</v>
      </c>
      <c r="CW143" s="8">
        <v>94</v>
      </c>
      <c r="CX143" s="8">
        <v>43</v>
      </c>
      <c r="CY143" s="8">
        <v>9</v>
      </c>
      <c r="CZ143" s="8">
        <v>14</v>
      </c>
      <c r="DA143" s="8">
        <v>6</v>
      </c>
      <c r="DB143" s="8">
        <v>11</v>
      </c>
      <c r="DC143" s="8">
        <v>9</v>
      </c>
      <c r="DD143" s="8">
        <v>7</v>
      </c>
      <c r="DE143" s="8">
        <v>163</v>
      </c>
      <c r="DF143" s="8">
        <v>84035</v>
      </c>
      <c r="DG143" s="8">
        <v>13</v>
      </c>
      <c r="DH143" s="8">
        <v>146</v>
      </c>
      <c r="DI143" s="8">
        <v>6</v>
      </c>
      <c r="DJ143" s="8">
        <v>37</v>
      </c>
      <c r="DK143" s="8">
        <v>13</v>
      </c>
      <c r="DL143" s="8">
        <v>40</v>
      </c>
      <c r="DM143" s="8">
        <v>4</v>
      </c>
      <c r="DN143" s="8">
        <v>3</v>
      </c>
      <c r="DO143" s="8">
        <v>12</v>
      </c>
      <c r="DP143" s="8">
        <v>9</v>
      </c>
      <c r="DQ143" s="8">
        <v>8</v>
      </c>
      <c r="DR143" s="8">
        <v>3</v>
      </c>
      <c r="DS143" s="8">
        <v>305</v>
      </c>
      <c r="DT143" s="8">
        <v>28</v>
      </c>
      <c r="DU143" s="8">
        <v>4</v>
      </c>
      <c r="DV143" s="8">
        <v>7</v>
      </c>
      <c r="DW143" s="8">
        <v>14</v>
      </c>
      <c r="DX143" s="8">
        <v>11</v>
      </c>
      <c r="DY143" s="8">
        <v>5</v>
      </c>
      <c r="DZ143" s="8">
        <v>8</v>
      </c>
      <c r="EA143" s="8">
        <v>10</v>
      </c>
      <c r="EB143" s="8">
        <v>19</v>
      </c>
      <c r="EC143" s="8">
        <v>8</v>
      </c>
      <c r="ED143" s="8">
        <v>11</v>
      </c>
      <c r="EE143" s="8">
        <v>1</v>
      </c>
      <c r="EF143" s="8">
        <v>11</v>
      </c>
      <c r="EG143" s="8">
        <v>8</v>
      </c>
    </row>
    <row r="144" spans="2:137" s="10" customFormat="1" ht="12.75">
      <c r="B144" s="11" t="s">
        <v>118</v>
      </c>
      <c r="C144" s="12">
        <f aca="true" t="shared" si="63" ref="C144:AH144">C143/159140</f>
        <v>7.540530350634662E-05</v>
      </c>
      <c r="D144" s="12">
        <f t="shared" si="63"/>
        <v>9.425662938293326E-05</v>
      </c>
      <c r="E144" s="12">
        <f t="shared" si="63"/>
        <v>7.540530350634662E-05</v>
      </c>
      <c r="F144" s="12">
        <f t="shared" si="63"/>
        <v>5.655397762975996E-05</v>
      </c>
      <c r="G144" s="12">
        <f t="shared" si="63"/>
        <v>0.00015709438230488877</v>
      </c>
      <c r="H144" s="12">
        <f t="shared" si="63"/>
        <v>9.425662938293326E-05</v>
      </c>
      <c r="I144" s="12">
        <f t="shared" si="63"/>
        <v>0.0002450672363956265</v>
      </c>
      <c r="J144" s="12">
        <f t="shared" si="63"/>
        <v>6.912152821415107E-05</v>
      </c>
      <c r="K144" s="12">
        <f t="shared" si="63"/>
        <v>1.2567550584391101E-05</v>
      </c>
      <c r="L144" s="12">
        <f t="shared" si="63"/>
        <v>3.141887646097776E-05</v>
      </c>
      <c r="M144" s="12">
        <f t="shared" si="63"/>
        <v>6.283775292195551E-06</v>
      </c>
      <c r="N144" s="12">
        <f t="shared" si="63"/>
        <v>0.0003456076410707553</v>
      </c>
      <c r="O144" s="12">
        <f t="shared" si="63"/>
        <v>0.00016337815759708433</v>
      </c>
      <c r="P144" s="12">
        <f t="shared" si="63"/>
        <v>1.8851325876586654E-05</v>
      </c>
      <c r="Q144" s="12">
        <f t="shared" si="63"/>
        <v>3.770265175317331E-05</v>
      </c>
      <c r="R144" s="12">
        <f t="shared" si="63"/>
        <v>0.0003393238657785598</v>
      </c>
      <c r="S144" s="12">
        <f t="shared" si="63"/>
        <v>0.23096644463993968</v>
      </c>
      <c r="T144" s="12">
        <f t="shared" si="63"/>
        <v>0.015414100791755687</v>
      </c>
      <c r="U144" s="12">
        <f t="shared" si="63"/>
        <v>1.2567550584391101E-05</v>
      </c>
      <c r="V144" s="12">
        <f t="shared" si="63"/>
        <v>6.283775292195552E-05</v>
      </c>
      <c r="W144" s="12">
        <f t="shared" si="63"/>
        <v>2.5135101168782203E-05</v>
      </c>
      <c r="X144" s="12">
        <f t="shared" si="63"/>
        <v>0</v>
      </c>
      <c r="Y144" s="12">
        <f t="shared" si="63"/>
        <v>0.0006912152821415106</v>
      </c>
      <c r="Z144" s="12">
        <f t="shared" si="63"/>
        <v>0.0007603368103556617</v>
      </c>
      <c r="AA144" s="12">
        <f t="shared" si="63"/>
        <v>0.00020736458464245319</v>
      </c>
      <c r="AB144" s="12">
        <f t="shared" si="63"/>
        <v>5.0270202337564406E-05</v>
      </c>
      <c r="AC144" s="12">
        <f t="shared" si="63"/>
        <v>2.5135101168782203E-05</v>
      </c>
      <c r="AD144" s="12">
        <f t="shared" si="63"/>
        <v>5.0270202337564406E-05</v>
      </c>
      <c r="AE144" s="12">
        <f t="shared" si="63"/>
        <v>5.0270202337564406E-05</v>
      </c>
      <c r="AF144" s="12">
        <f t="shared" si="63"/>
        <v>0.0002576347869800176</v>
      </c>
      <c r="AG144" s="12">
        <f t="shared" si="63"/>
        <v>0.0011562146537639813</v>
      </c>
      <c r="AH144" s="12">
        <f t="shared" si="63"/>
        <v>3.770265175317331E-05</v>
      </c>
      <c r="AI144" s="12">
        <f aca="true" t="shared" si="64" ref="AI144:CT144">AI143/159140</f>
        <v>5.0270202337564406E-05</v>
      </c>
      <c r="AJ144" s="12">
        <f t="shared" si="64"/>
        <v>0.00014452683172049767</v>
      </c>
      <c r="AK144" s="12">
        <f t="shared" si="64"/>
        <v>1.2567550584391101E-05</v>
      </c>
      <c r="AL144" s="12">
        <f t="shared" si="64"/>
        <v>0.0006786477315571196</v>
      </c>
      <c r="AM144" s="12">
        <f t="shared" si="64"/>
        <v>1.2567550584391101E-05</v>
      </c>
      <c r="AN144" s="12">
        <f t="shared" si="64"/>
        <v>1.2567550584391101E-05</v>
      </c>
      <c r="AO144" s="12">
        <f t="shared" si="64"/>
        <v>0.00023878346110343094</v>
      </c>
      <c r="AP144" s="12">
        <f t="shared" si="64"/>
        <v>5.655397762975996E-05</v>
      </c>
      <c r="AQ144" s="12">
        <f t="shared" si="64"/>
        <v>0.0004712831469146663</v>
      </c>
      <c r="AR144" s="12">
        <f t="shared" si="64"/>
        <v>3.141887646097776E-05</v>
      </c>
      <c r="AS144" s="12">
        <f t="shared" si="64"/>
        <v>0.00013824305642830213</v>
      </c>
      <c r="AT144" s="12">
        <f t="shared" si="64"/>
        <v>0.00010054040467512881</v>
      </c>
      <c r="AU144" s="12">
        <f t="shared" si="64"/>
        <v>8.797285409073771E-05</v>
      </c>
      <c r="AV144" s="12">
        <f t="shared" si="64"/>
        <v>5.0270202337564406E-05</v>
      </c>
      <c r="AW144" s="12">
        <f t="shared" si="64"/>
        <v>8.168907879854216E-05</v>
      </c>
      <c r="AX144" s="12">
        <f t="shared" si="64"/>
        <v>0.00014452683172049767</v>
      </c>
      <c r="AY144" s="12">
        <f t="shared" si="64"/>
        <v>6.912152821415107E-05</v>
      </c>
      <c r="AZ144" s="12">
        <f t="shared" si="64"/>
        <v>0.0033115495789870554</v>
      </c>
      <c r="BA144" s="12">
        <f t="shared" si="64"/>
        <v>6.283775292195552E-05</v>
      </c>
      <c r="BB144" s="12">
        <f t="shared" si="64"/>
        <v>4.398642704536886E-05</v>
      </c>
      <c r="BC144" s="12">
        <f t="shared" si="64"/>
        <v>0.00013195928113610657</v>
      </c>
      <c r="BD144" s="12">
        <f t="shared" si="64"/>
        <v>0.00022621591051903985</v>
      </c>
      <c r="BE144" s="12">
        <f t="shared" si="64"/>
        <v>6.283775292195551E-06</v>
      </c>
      <c r="BF144" s="12">
        <f t="shared" si="64"/>
        <v>0.000182229483473671</v>
      </c>
      <c r="BG144" s="12">
        <f t="shared" si="64"/>
        <v>4.398642704536886E-05</v>
      </c>
      <c r="BH144" s="12">
        <f t="shared" si="64"/>
        <v>3.770265175317331E-05</v>
      </c>
      <c r="BI144" s="12">
        <f t="shared" si="64"/>
        <v>0.0006786477315571196</v>
      </c>
      <c r="BJ144" s="12">
        <f t="shared" si="64"/>
        <v>0.00010682417996732437</v>
      </c>
      <c r="BK144" s="12">
        <f t="shared" si="64"/>
        <v>6.283775292195551E-06</v>
      </c>
      <c r="BL144" s="12">
        <f t="shared" si="64"/>
        <v>1.2567550584391101E-05</v>
      </c>
      <c r="BM144" s="12">
        <f t="shared" si="64"/>
        <v>6.912152821415107E-05</v>
      </c>
      <c r="BN144" s="12">
        <f t="shared" si="64"/>
        <v>0.0002827698881487998</v>
      </c>
      <c r="BO144" s="12">
        <f t="shared" si="64"/>
        <v>5.655397762975996E-05</v>
      </c>
      <c r="BP144" s="12">
        <f t="shared" si="64"/>
        <v>5.655397762975996E-05</v>
      </c>
      <c r="BQ144" s="12">
        <f t="shared" si="64"/>
        <v>0.0012944577101922836</v>
      </c>
      <c r="BR144" s="12">
        <f t="shared" si="64"/>
        <v>0.00020736458464245319</v>
      </c>
      <c r="BS144" s="12">
        <f t="shared" si="64"/>
        <v>9.425662938293326E-05</v>
      </c>
      <c r="BT144" s="12">
        <f t="shared" si="64"/>
        <v>0.00017594570818147543</v>
      </c>
      <c r="BU144" s="12">
        <f t="shared" si="64"/>
        <v>0.00028905366344099534</v>
      </c>
      <c r="BV144" s="12">
        <f t="shared" si="64"/>
        <v>0.20074148548447907</v>
      </c>
      <c r="BW144" s="12">
        <f t="shared" si="64"/>
        <v>0.00014452683172049767</v>
      </c>
      <c r="BX144" s="12">
        <f t="shared" si="64"/>
        <v>6.912152821415107E-05</v>
      </c>
      <c r="BY144" s="12">
        <f t="shared" si="64"/>
        <v>5.655397762975996E-05</v>
      </c>
      <c r="BZ144" s="12">
        <f t="shared" si="64"/>
        <v>1.8851325876586654E-05</v>
      </c>
      <c r="CA144" s="12">
        <f t="shared" si="64"/>
        <v>0.0001947970340580621</v>
      </c>
      <c r="CB144" s="12">
        <f t="shared" si="64"/>
        <v>3.770265175317331E-05</v>
      </c>
      <c r="CC144" s="12">
        <f t="shared" si="64"/>
        <v>1.2567550584391101E-05</v>
      </c>
      <c r="CD144" s="12">
        <f t="shared" si="64"/>
        <v>5.655397762975996E-05</v>
      </c>
      <c r="CE144" s="12">
        <f t="shared" si="64"/>
        <v>8.797285409073771E-05</v>
      </c>
      <c r="CF144" s="12">
        <f t="shared" si="64"/>
        <v>1.8851325876586654E-05</v>
      </c>
      <c r="CG144" s="12">
        <f t="shared" si="64"/>
        <v>0.00011310795525951992</v>
      </c>
      <c r="CH144" s="12">
        <f t="shared" si="64"/>
        <v>8.797285409073771E-05</v>
      </c>
      <c r="CI144" s="12">
        <f t="shared" si="64"/>
        <v>0.0014012818901596078</v>
      </c>
      <c r="CJ144" s="12">
        <f t="shared" si="64"/>
        <v>6.283775292195551E-06</v>
      </c>
      <c r="CK144" s="12">
        <f t="shared" si="64"/>
        <v>4.398642704536886E-05</v>
      </c>
      <c r="CL144" s="12">
        <f t="shared" si="64"/>
        <v>0.00014452683172049767</v>
      </c>
      <c r="CM144" s="12">
        <f t="shared" si="64"/>
        <v>1.8851325876586654E-05</v>
      </c>
      <c r="CN144" s="12">
        <f t="shared" si="64"/>
        <v>8.797285409073771E-05</v>
      </c>
      <c r="CO144" s="12">
        <f t="shared" si="64"/>
        <v>2.5135101168782203E-05</v>
      </c>
      <c r="CP144" s="12">
        <f t="shared" si="64"/>
        <v>2.5135101168782203E-05</v>
      </c>
      <c r="CQ144" s="12">
        <f t="shared" si="64"/>
        <v>0.00011939173055171547</v>
      </c>
      <c r="CR144" s="12">
        <f t="shared" si="64"/>
        <v>6.283775292195552E-05</v>
      </c>
      <c r="CS144" s="12">
        <f t="shared" si="64"/>
        <v>1.2567550584391101E-05</v>
      </c>
      <c r="CT144" s="12">
        <f t="shared" si="64"/>
        <v>3.141887646097776E-05</v>
      </c>
      <c r="CU144" s="12">
        <f aca="true" t="shared" si="65" ref="CU144:DZ144">CU143/159140</f>
        <v>1.2567550584391101E-05</v>
      </c>
      <c r="CV144" s="12">
        <f t="shared" si="65"/>
        <v>5.0270202337564406E-05</v>
      </c>
      <c r="CW144" s="12">
        <f t="shared" si="65"/>
        <v>0.0005906748774663818</v>
      </c>
      <c r="CX144" s="12">
        <f t="shared" si="65"/>
        <v>0.0002702023375644087</v>
      </c>
      <c r="CY144" s="12">
        <f t="shared" si="65"/>
        <v>5.655397762975996E-05</v>
      </c>
      <c r="CZ144" s="12">
        <f t="shared" si="65"/>
        <v>8.797285409073771E-05</v>
      </c>
      <c r="DA144" s="12">
        <f t="shared" si="65"/>
        <v>3.770265175317331E-05</v>
      </c>
      <c r="DB144" s="12">
        <f t="shared" si="65"/>
        <v>6.912152821415107E-05</v>
      </c>
      <c r="DC144" s="12">
        <f t="shared" si="65"/>
        <v>5.655397762975996E-05</v>
      </c>
      <c r="DD144" s="12">
        <f t="shared" si="65"/>
        <v>4.398642704536886E-05</v>
      </c>
      <c r="DE144" s="12">
        <f t="shared" si="65"/>
        <v>0.001024255372627875</v>
      </c>
      <c r="DF144" s="12">
        <f t="shared" si="65"/>
        <v>0.5280570566796531</v>
      </c>
      <c r="DG144" s="12">
        <f t="shared" si="65"/>
        <v>8.168907879854216E-05</v>
      </c>
      <c r="DH144" s="12">
        <f t="shared" si="65"/>
        <v>0.0009174311926605505</v>
      </c>
      <c r="DI144" s="12">
        <f t="shared" si="65"/>
        <v>3.770265175317331E-05</v>
      </c>
      <c r="DJ144" s="12">
        <f t="shared" si="65"/>
        <v>0.00023249968581123538</v>
      </c>
      <c r="DK144" s="12">
        <f t="shared" si="65"/>
        <v>8.168907879854216E-05</v>
      </c>
      <c r="DL144" s="12">
        <f t="shared" si="65"/>
        <v>0.00025135101168782207</v>
      </c>
      <c r="DM144" s="12">
        <f t="shared" si="65"/>
        <v>2.5135101168782203E-05</v>
      </c>
      <c r="DN144" s="12">
        <f t="shared" si="65"/>
        <v>1.8851325876586654E-05</v>
      </c>
      <c r="DO144" s="12">
        <f t="shared" si="65"/>
        <v>7.540530350634662E-05</v>
      </c>
      <c r="DP144" s="12">
        <f t="shared" si="65"/>
        <v>5.655397762975996E-05</v>
      </c>
      <c r="DQ144" s="12">
        <f t="shared" si="65"/>
        <v>5.0270202337564406E-05</v>
      </c>
      <c r="DR144" s="12">
        <f t="shared" si="65"/>
        <v>1.8851325876586654E-05</v>
      </c>
      <c r="DS144" s="12">
        <f t="shared" si="65"/>
        <v>0.0019165514641196432</v>
      </c>
      <c r="DT144" s="12">
        <f t="shared" si="65"/>
        <v>0.00017594570818147543</v>
      </c>
      <c r="DU144" s="12">
        <f t="shared" si="65"/>
        <v>2.5135101168782203E-05</v>
      </c>
      <c r="DV144" s="12">
        <f t="shared" si="65"/>
        <v>4.398642704536886E-05</v>
      </c>
      <c r="DW144" s="12">
        <f t="shared" si="65"/>
        <v>8.797285409073771E-05</v>
      </c>
      <c r="DX144" s="12">
        <f t="shared" si="65"/>
        <v>6.912152821415107E-05</v>
      </c>
      <c r="DY144" s="12">
        <f t="shared" si="65"/>
        <v>3.141887646097776E-05</v>
      </c>
      <c r="DZ144" s="12">
        <f t="shared" si="65"/>
        <v>5.0270202337564406E-05</v>
      </c>
      <c r="EA144" s="12">
        <f>EA143/130358</f>
        <v>7.671182436060695E-05</v>
      </c>
      <c r="EB144" s="12">
        <f aca="true" t="shared" si="66" ref="EB144:EG144">EB143/159140</f>
        <v>0.00011939173055171547</v>
      </c>
      <c r="EC144" s="12">
        <f t="shared" si="66"/>
        <v>5.0270202337564406E-05</v>
      </c>
      <c r="ED144" s="12">
        <f t="shared" si="66"/>
        <v>6.912152821415107E-05</v>
      </c>
      <c r="EE144" s="12">
        <f t="shared" si="66"/>
        <v>6.283775292195551E-06</v>
      </c>
      <c r="EF144" s="12">
        <f t="shared" si="66"/>
        <v>6.912152821415107E-05</v>
      </c>
      <c r="EG144" s="12">
        <f t="shared" si="66"/>
        <v>5.0270202337564406E-05</v>
      </c>
    </row>
    <row r="145" spans="2:137" ht="30.75" customHeight="1">
      <c r="B145" s="13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</row>
    <row r="146" spans="1:137" ht="12.75">
      <c r="A146" s="3" t="s">
        <v>72</v>
      </c>
      <c r="B146" s="13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</row>
    <row r="147" spans="2:137" ht="12.75">
      <c r="B147" s="7" t="s">
        <v>62</v>
      </c>
      <c r="C147" s="8">
        <v>3</v>
      </c>
      <c r="D147" s="8">
        <v>3</v>
      </c>
      <c r="E147" s="8">
        <v>3</v>
      </c>
      <c r="F147" s="8">
        <v>1</v>
      </c>
      <c r="G147" s="8">
        <v>4</v>
      </c>
      <c r="H147" s="8">
        <v>4</v>
      </c>
      <c r="I147" s="8">
        <v>12</v>
      </c>
      <c r="J147" s="8">
        <v>4</v>
      </c>
      <c r="K147" s="8">
        <v>1</v>
      </c>
      <c r="L147" s="8">
        <v>3</v>
      </c>
      <c r="M147" s="8">
        <v>1</v>
      </c>
      <c r="N147" s="8">
        <v>19</v>
      </c>
      <c r="O147" s="8">
        <v>1</v>
      </c>
      <c r="P147" s="8">
        <v>1</v>
      </c>
      <c r="Q147" s="8">
        <v>1</v>
      </c>
      <c r="R147" s="8">
        <v>21</v>
      </c>
      <c r="S147" s="8">
        <v>16576</v>
      </c>
      <c r="T147" s="8">
        <v>307</v>
      </c>
      <c r="U147" s="8">
        <v>0</v>
      </c>
      <c r="V147" s="8">
        <v>0</v>
      </c>
      <c r="W147" s="8">
        <v>3</v>
      </c>
      <c r="X147" s="8">
        <v>0</v>
      </c>
      <c r="Y147" s="8">
        <v>64</v>
      </c>
      <c r="Z147" s="8">
        <v>25</v>
      </c>
      <c r="AA147" s="8">
        <v>2</v>
      </c>
      <c r="AB147" s="8">
        <v>7</v>
      </c>
      <c r="AC147" s="8">
        <v>2</v>
      </c>
      <c r="AD147" s="8">
        <v>3</v>
      </c>
      <c r="AE147" s="8">
        <v>1</v>
      </c>
      <c r="AF147" s="8">
        <v>17</v>
      </c>
      <c r="AG147" s="8">
        <v>40</v>
      </c>
      <c r="AH147" s="8">
        <v>3</v>
      </c>
      <c r="AI147" s="8">
        <v>0</v>
      </c>
      <c r="AJ147" s="8">
        <v>10</v>
      </c>
      <c r="AK147" s="8">
        <v>1</v>
      </c>
      <c r="AL147" s="8">
        <v>10</v>
      </c>
      <c r="AM147" s="8">
        <v>3</v>
      </c>
      <c r="AN147" s="8">
        <v>1</v>
      </c>
      <c r="AO147" s="8">
        <v>5</v>
      </c>
      <c r="AP147" s="8">
        <v>2</v>
      </c>
      <c r="AQ147" s="8">
        <v>5</v>
      </c>
      <c r="AR147" s="8">
        <v>3</v>
      </c>
      <c r="AS147" s="8">
        <v>7</v>
      </c>
      <c r="AT147" s="8">
        <v>1</v>
      </c>
      <c r="AU147" s="8">
        <v>5</v>
      </c>
      <c r="AV147" s="8">
        <v>2</v>
      </c>
      <c r="AW147" s="8">
        <v>13</v>
      </c>
      <c r="AX147" s="8">
        <v>3</v>
      </c>
      <c r="AY147" s="8">
        <v>1</v>
      </c>
      <c r="AZ147" s="8">
        <v>84</v>
      </c>
      <c r="BA147" s="8">
        <v>1</v>
      </c>
      <c r="BB147" s="8">
        <v>1</v>
      </c>
      <c r="BC147" s="8">
        <v>2</v>
      </c>
      <c r="BD147" s="8">
        <v>8</v>
      </c>
      <c r="BE147" s="8">
        <v>1</v>
      </c>
      <c r="BF147" s="8">
        <v>2</v>
      </c>
      <c r="BG147" s="8">
        <v>3</v>
      </c>
      <c r="BH147" s="8">
        <v>2</v>
      </c>
      <c r="BI147" s="8">
        <v>161</v>
      </c>
      <c r="BJ147" s="8">
        <v>4</v>
      </c>
      <c r="BK147" s="8">
        <v>0</v>
      </c>
      <c r="BL147" s="8">
        <v>0</v>
      </c>
      <c r="BM147" s="8">
        <v>5</v>
      </c>
      <c r="BN147" s="8">
        <v>7</v>
      </c>
      <c r="BO147" s="8">
        <v>2</v>
      </c>
      <c r="BP147" s="8">
        <v>1</v>
      </c>
      <c r="BQ147" s="8">
        <v>13</v>
      </c>
      <c r="BR147" s="8">
        <v>2</v>
      </c>
      <c r="BS147" s="8">
        <v>4</v>
      </c>
      <c r="BT147" s="8">
        <v>12</v>
      </c>
      <c r="BU147" s="8">
        <v>13</v>
      </c>
      <c r="BV147" s="8">
        <v>4006</v>
      </c>
      <c r="BW147" s="8">
        <v>10</v>
      </c>
      <c r="BX147" s="8">
        <v>7</v>
      </c>
      <c r="BY147" s="8">
        <v>11</v>
      </c>
      <c r="BZ147" s="8">
        <v>0</v>
      </c>
      <c r="CA147" s="8">
        <v>5</v>
      </c>
      <c r="CB147" s="8">
        <v>7</v>
      </c>
      <c r="CC147" s="8">
        <v>0</v>
      </c>
      <c r="CD147" s="8">
        <v>0</v>
      </c>
      <c r="CE147" s="8">
        <v>2</v>
      </c>
      <c r="CF147" s="8">
        <v>2</v>
      </c>
      <c r="CG147" s="8">
        <v>7</v>
      </c>
      <c r="CH147" s="8">
        <v>4</v>
      </c>
      <c r="CI147" s="8">
        <v>99</v>
      </c>
      <c r="CJ147" s="8">
        <v>2</v>
      </c>
      <c r="CK147" s="8">
        <v>2</v>
      </c>
      <c r="CL147" s="8">
        <v>6</v>
      </c>
      <c r="CM147" s="8">
        <v>1</v>
      </c>
      <c r="CN147" s="8">
        <v>2</v>
      </c>
      <c r="CO147" s="8">
        <v>0</v>
      </c>
      <c r="CP147" s="8">
        <v>3</v>
      </c>
      <c r="CQ147" s="8">
        <v>9</v>
      </c>
      <c r="CR147" s="8">
        <v>0</v>
      </c>
      <c r="CS147" s="8">
        <v>0</v>
      </c>
      <c r="CT147" s="8">
        <v>1</v>
      </c>
      <c r="CU147" s="8">
        <v>2</v>
      </c>
      <c r="CV147" s="8">
        <v>1</v>
      </c>
      <c r="CW147" s="8">
        <v>15</v>
      </c>
      <c r="CX147" s="8">
        <v>2</v>
      </c>
      <c r="CY147" s="8">
        <v>1</v>
      </c>
      <c r="CZ147" s="8">
        <v>4</v>
      </c>
      <c r="DA147" s="8">
        <v>2</v>
      </c>
      <c r="DB147" s="8">
        <v>3</v>
      </c>
      <c r="DC147" s="8">
        <v>5</v>
      </c>
      <c r="DD147" s="8">
        <v>3</v>
      </c>
      <c r="DE147" s="8">
        <v>32</v>
      </c>
      <c r="DF147" s="8">
        <v>12314</v>
      </c>
      <c r="DG147" s="8">
        <v>1</v>
      </c>
      <c r="DH147" s="8">
        <v>36</v>
      </c>
      <c r="DI147" s="8">
        <v>1</v>
      </c>
      <c r="DJ147" s="8">
        <v>18</v>
      </c>
      <c r="DK147" s="8">
        <v>1</v>
      </c>
      <c r="DL147" s="8">
        <v>16</v>
      </c>
      <c r="DM147" s="8">
        <v>1</v>
      </c>
      <c r="DN147" s="8">
        <v>2</v>
      </c>
      <c r="DO147" s="8">
        <v>5</v>
      </c>
      <c r="DP147" s="8">
        <v>4</v>
      </c>
      <c r="DQ147" s="8">
        <v>2</v>
      </c>
      <c r="DR147" s="8">
        <v>0</v>
      </c>
      <c r="DS147" s="8">
        <v>41</v>
      </c>
      <c r="DT147" s="8">
        <v>14</v>
      </c>
      <c r="DU147" s="8">
        <v>2</v>
      </c>
      <c r="DV147" s="8">
        <v>1</v>
      </c>
      <c r="DW147" s="8">
        <v>4</v>
      </c>
      <c r="DX147" s="8">
        <v>3</v>
      </c>
      <c r="DY147" s="8">
        <v>1</v>
      </c>
      <c r="DZ147" s="8">
        <v>1</v>
      </c>
      <c r="EA147" s="8">
        <v>2</v>
      </c>
      <c r="EB147" s="8">
        <v>3</v>
      </c>
      <c r="EC147" s="8">
        <v>3</v>
      </c>
      <c r="ED147" s="8">
        <v>3</v>
      </c>
      <c r="EE147" s="8">
        <v>2</v>
      </c>
      <c r="EF147" s="8">
        <v>3</v>
      </c>
      <c r="EG147" s="8">
        <v>0</v>
      </c>
    </row>
    <row r="148" spans="2:137" ht="12.75">
      <c r="B148" s="7" t="s">
        <v>70</v>
      </c>
      <c r="C148" s="8">
        <v>1</v>
      </c>
      <c r="D148" s="8">
        <v>1</v>
      </c>
      <c r="E148" s="8">
        <v>5</v>
      </c>
      <c r="F148" s="8">
        <v>1</v>
      </c>
      <c r="G148" s="8">
        <v>4</v>
      </c>
      <c r="H148" s="8">
        <v>6</v>
      </c>
      <c r="I148" s="8">
        <v>7</v>
      </c>
      <c r="J148" s="8">
        <v>4</v>
      </c>
      <c r="K148" s="8">
        <v>0</v>
      </c>
      <c r="L148" s="8">
        <v>0</v>
      </c>
      <c r="M148" s="8">
        <v>0</v>
      </c>
      <c r="N148" s="8">
        <v>12</v>
      </c>
      <c r="O148" s="8">
        <v>7</v>
      </c>
      <c r="P148" s="8">
        <v>0</v>
      </c>
      <c r="Q148" s="8">
        <v>2</v>
      </c>
      <c r="R148" s="8">
        <v>10</v>
      </c>
      <c r="S148" s="8">
        <v>9956</v>
      </c>
      <c r="T148" s="8">
        <v>82</v>
      </c>
      <c r="U148" s="8">
        <v>0</v>
      </c>
      <c r="V148" s="8">
        <v>1</v>
      </c>
      <c r="W148" s="8">
        <v>2</v>
      </c>
      <c r="X148" s="8">
        <v>0</v>
      </c>
      <c r="Y148" s="8">
        <v>47</v>
      </c>
      <c r="Z148" s="8">
        <v>9</v>
      </c>
      <c r="AA148" s="8">
        <v>0</v>
      </c>
      <c r="AB148" s="8">
        <v>2</v>
      </c>
      <c r="AC148" s="8">
        <v>2</v>
      </c>
      <c r="AD148" s="8">
        <v>2</v>
      </c>
      <c r="AE148" s="8">
        <v>1</v>
      </c>
      <c r="AF148" s="8">
        <v>8</v>
      </c>
      <c r="AG148" s="8">
        <v>24</v>
      </c>
      <c r="AH148" s="8">
        <v>1</v>
      </c>
      <c r="AI148" s="8">
        <v>1</v>
      </c>
      <c r="AJ148" s="8">
        <v>11</v>
      </c>
      <c r="AK148" s="8">
        <v>2</v>
      </c>
      <c r="AL148" s="8">
        <v>10</v>
      </c>
      <c r="AM148" s="8">
        <v>3</v>
      </c>
      <c r="AN148" s="8">
        <v>0</v>
      </c>
      <c r="AO148" s="8">
        <v>5</v>
      </c>
      <c r="AP148" s="8">
        <v>3</v>
      </c>
      <c r="AQ148" s="8">
        <v>2</v>
      </c>
      <c r="AR148" s="8">
        <v>2</v>
      </c>
      <c r="AS148" s="8">
        <v>1</v>
      </c>
      <c r="AT148" s="8">
        <v>1</v>
      </c>
      <c r="AU148" s="8">
        <v>0</v>
      </c>
      <c r="AV148" s="8">
        <v>1</v>
      </c>
      <c r="AW148" s="8">
        <v>14</v>
      </c>
      <c r="AX148" s="8">
        <v>2</v>
      </c>
      <c r="AY148" s="8">
        <v>1</v>
      </c>
      <c r="AZ148" s="8">
        <v>24</v>
      </c>
      <c r="BA148" s="8">
        <v>0</v>
      </c>
      <c r="BB148" s="8">
        <v>0</v>
      </c>
      <c r="BC148" s="8">
        <v>2</v>
      </c>
      <c r="BD148" s="8">
        <v>27</v>
      </c>
      <c r="BE148" s="8">
        <v>1</v>
      </c>
      <c r="BF148" s="8">
        <v>1</v>
      </c>
      <c r="BG148" s="8">
        <v>1</v>
      </c>
      <c r="BH148" s="8">
        <v>2</v>
      </c>
      <c r="BI148" s="8">
        <v>41</v>
      </c>
      <c r="BJ148" s="8">
        <v>0</v>
      </c>
      <c r="BK148" s="8">
        <v>1</v>
      </c>
      <c r="BL148" s="8">
        <v>0</v>
      </c>
      <c r="BM148" s="8">
        <v>3</v>
      </c>
      <c r="BN148" s="8">
        <v>5</v>
      </c>
      <c r="BO148" s="8">
        <v>13</v>
      </c>
      <c r="BP148" s="8">
        <v>0</v>
      </c>
      <c r="BQ148" s="8">
        <v>8</v>
      </c>
      <c r="BR148" s="8">
        <v>2</v>
      </c>
      <c r="BS148" s="8">
        <v>1</v>
      </c>
      <c r="BT148" s="8">
        <v>13</v>
      </c>
      <c r="BU148" s="8">
        <v>11</v>
      </c>
      <c r="BV148" s="8">
        <v>2664</v>
      </c>
      <c r="BW148" s="8">
        <v>5</v>
      </c>
      <c r="BX148" s="8">
        <v>2</v>
      </c>
      <c r="BY148" s="8">
        <v>6</v>
      </c>
      <c r="BZ148" s="8">
        <v>0</v>
      </c>
      <c r="CA148" s="8">
        <v>4</v>
      </c>
      <c r="CB148" s="8">
        <v>1</v>
      </c>
      <c r="CC148" s="8">
        <v>0</v>
      </c>
      <c r="CD148" s="8">
        <v>2</v>
      </c>
      <c r="CE148" s="8">
        <v>2</v>
      </c>
      <c r="CF148" s="8">
        <v>1</v>
      </c>
      <c r="CG148" s="8">
        <v>4</v>
      </c>
      <c r="CH148" s="8">
        <v>3</v>
      </c>
      <c r="CI148" s="8">
        <v>41</v>
      </c>
      <c r="CJ148" s="8">
        <v>0</v>
      </c>
      <c r="CK148" s="8">
        <v>3</v>
      </c>
      <c r="CL148" s="8">
        <v>15</v>
      </c>
      <c r="CM148" s="8">
        <v>0</v>
      </c>
      <c r="CN148" s="8">
        <v>1</v>
      </c>
      <c r="CO148" s="8">
        <v>0</v>
      </c>
      <c r="CP148" s="8">
        <v>0</v>
      </c>
      <c r="CQ148" s="8">
        <v>15</v>
      </c>
      <c r="CR148" s="8">
        <v>2</v>
      </c>
      <c r="CS148" s="8">
        <v>0</v>
      </c>
      <c r="CT148" s="8">
        <v>0</v>
      </c>
      <c r="CU148" s="8">
        <v>0</v>
      </c>
      <c r="CV148" s="8">
        <v>0</v>
      </c>
      <c r="CW148" s="8">
        <v>57</v>
      </c>
      <c r="CX148" s="8">
        <v>0</v>
      </c>
      <c r="CY148" s="8">
        <v>0</v>
      </c>
      <c r="CZ148" s="8">
        <v>2</v>
      </c>
      <c r="DA148" s="8">
        <v>1</v>
      </c>
      <c r="DB148" s="8">
        <v>2</v>
      </c>
      <c r="DC148" s="8">
        <v>1</v>
      </c>
      <c r="DD148" s="8">
        <v>3</v>
      </c>
      <c r="DE148" s="8">
        <v>34</v>
      </c>
      <c r="DF148" s="8">
        <v>8663</v>
      </c>
      <c r="DG148" s="8">
        <v>3</v>
      </c>
      <c r="DH148" s="8">
        <v>38</v>
      </c>
      <c r="DI148" s="8">
        <v>0</v>
      </c>
      <c r="DJ148" s="8">
        <v>4</v>
      </c>
      <c r="DK148" s="8">
        <v>1</v>
      </c>
      <c r="DL148" s="8">
        <v>12</v>
      </c>
      <c r="DM148" s="8">
        <v>2</v>
      </c>
      <c r="DN148" s="8">
        <v>1</v>
      </c>
      <c r="DO148" s="8">
        <v>3</v>
      </c>
      <c r="DP148" s="8">
        <v>1</v>
      </c>
      <c r="DQ148" s="8">
        <v>2</v>
      </c>
      <c r="DR148" s="8">
        <v>0</v>
      </c>
      <c r="DS148" s="8">
        <v>17</v>
      </c>
      <c r="DT148" s="8">
        <v>3</v>
      </c>
      <c r="DU148" s="8">
        <v>0</v>
      </c>
      <c r="DV148" s="8">
        <v>1</v>
      </c>
      <c r="DW148" s="8">
        <v>1</v>
      </c>
      <c r="DX148" s="8">
        <v>3</v>
      </c>
      <c r="DY148" s="8">
        <v>1</v>
      </c>
      <c r="DZ148" s="8">
        <v>0</v>
      </c>
      <c r="EA148" s="8">
        <v>6</v>
      </c>
      <c r="EB148" s="8">
        <v>3</v>
      </c>
      <c r="EC148" s="8">
        <v>3</v>
      </c>
      <c r="ED148" s="8">
        <v>6</v>
      </c>
      <c r="EE148" s="8">
        <v>2</v>
      </c>
      <c r="EF148" s="8">
        <v>0</v>
      </c>
      <c r="EG148" s="8">
        <v>1</v>
      </c>
    </row>
    <row r="149" spans="2:137" ht="12.75">
      <c r="B149" s="7" t="s">
        <v>71</v>
      </c>
      <c r="C149" s="8">
        <v>1</v>
      </c>
      <c r="D149" s="8">
        <v>0</v>
      </c>
      <c r="E149" s="8">
        <v>0</v>
      </c>
      <c r="F149" s="8">
        <v>1</v>
      </c>
      <c r="G149" s="8">
        <v>0</v>
      </c>
      <c r="H149" s="8">
        <v>3</v>
      </c>
      <c r="I149" s="8">
        <v>8</v>
      </c>
      <c r="J149" s="8">
        <v>0</v>
      </c>
      <c r="K149" s="8">
        <v>3</v>
      </c>
      <c r="L149" s="8">
        <v>1</v>
      </c>
      <c r="M149" s="8">
        <v>0</v>
      </c>
      <c r="N149" s="8">
        <v>7</v>
      </c>
      <c r="O149" s="8">
        <v>2</v>
      </c>
      <c r="P149" s="8">
        <v>0</v>
      </c>
      <c r="Q149" s="8">
        <v>3</v>
      </c>
      <c r="R149" s="8">
        <v>10</v>
      </c>
      <c r="S149" s="8">
        <v>5174</v>
      </c>
      <c r="T149" s="8">
        <v>155</v>
      </c>
      <c r="U149" s="8">
        <v>1</v>
      </c>
      <c r="V149" s="8">
        <v>4</v>
      </c>
      <c r="W149" s="8">
        <v>2</v>
      </c>
      <c r="X149" s="8">
        <v>0</v>
      </c>
      <c r="Y149" s="8">
        <v>28</v>
      </c>
      <c r="Z149" s="8">
        <v>18</v>
      </c>
      <c r="AA149" s="8">
        <v>2</v>
      </c>
      <c r="AB149" s="8">
        <v>0</v>
      </c>
      <c r="AC149" s="8">
        <v>1</v>
      </c>
      <c r="AD149" s="8">
        <v>1</v>
      </c>
      <c r="AE149" s="8">
        <v>2</v>
      </c>
      <c r="AF149" s="8">
        <v>6</v>
      </c>
      <c r="AG149" s="8">
        <v>13</v>
      </c>
      <c r="AH149" s="8">
        <v>0</v>
      </c>
      <c r="AI149" s="8">
        <v>0</v>
      </c>
      <c r="AJ149" s="8">
        <v>4</v>
      </c>
      <c r="AK149" s="8">
        <v>2</v>
      </c>
      <c r="AL149" s="8">
        <v>10</v>
      </c>
      <c r="AM149" s="8">
        <v>0</v>
      </c>
      <c r="AN149" s="8">
        <v>2</v>
      </c>
      <c r="AO149" s="8">
        <v>5</v>
      </c>
      <c r="AP149" s="8">
        <v>1</v>
      </c>
      <c r="AQ149" s="8">
        <v>7</v>
      </c>
      <c r="AR149" s="8">
        <v>5</v>
      </c>
      <c r="AS149" s="8">
        <v>2</v>
      </c>
      <c r="AT149" s="8">
        <v>0</v>
      </c>
      <c r="AU149" s="8">
        <v>3</v>
      </c>
      <c r="AV149" s="8">
        <v>2</v>
      </c>
      <c r="AW149" s="8">
        <v>5</v>
      </c>
      <c r="AX149" s="8">
        <v>4</v>
      </c>
      <c r="AY149" s="8">
        <v>1</v>
      </c>
      <c r="AZ149" s="8">
        <v>40</v>
      </c>
      <c r="BA149" s="8">
        <v>0</v>
      </c>
      <c r="BB149" s="8">
        <v>3</v>
      </c>
      <c r="BC149" s="8">
        <v>6</v>
      </c>
      <c r="BD149" s="8">
        <v>8</v>
      </c>
      <c r="BE149" s="8">
        <v>1</v>
      </c>
      <c r="BF149" s="8">
        <v>1</v>
      </c>
      <c r="BG149" s="8">
        <v>1</v>
      </c>
      <c r="BH149" s="8">
        <v>0</v>
      </c>
      <c r="BI149" s="8">
        <v>0</v>
      </c>
      <c r="BJ149" s="8">
        <v>4</v>
      </c>
      <c r="BK149" s="8">
        <v>0</v>
      </c>
      <c r="BL149" s="8">
        <v>0</v>
      </c>
      <c r="BM149" s="8">
        <v>2</v>
      </c>
      <c r="BN149" s="8">
        <v>8</v>
      </c>
      <c r="BO149" s="8">
        <v>17</v>
      </c>
      <c r="BP149" s="8">
        <v>0</v>
      </c>
      <c r="BQ149" s="8">
        <v>8</v>
      </c>
      <c r="BR149" s="8">
        <v>2</v>
      </c>
      <c r="BS149" s="8">
        <v>1</v>
      </c>
      <c r="BT149" s="8">
        <v>6</v>
      </c>
      <c r="BU149" s="8">
        <v>12</v>
      </c>
      <c r="BV149" s="8">
        <v>3835</v>
      </c>
      <c r="BW149" s="8">
        <v>8</v>
      </c>
      <c r="BX149" s="8">
        <v>7</v>
      </c>
      <c r="BY149" s="8">
        <v>2</v>
      </c>
      <c r="BZ149" s="8">
        <v>0</v>
      </c>
      <c r="CA149" s="8">
        <v>8</v>
      </c>
      <c r="CB149" s="8">
        <v>0</v>
      </c>
      <c r="CC149" s="8">
        <v>0</v>
      </c>
      <c r="CD149" s="8">
        <v>0</v>
      </c>
      <c r="CE149" s="8">
        <v>0</v>
      </c>
      <c r="CF149" s="8">
        <v>0</v>
      </c>
      <c r="CG149" s="8">
        <v>5</v>
      </c>
      <c r="CH149" s="8">
        <v>3</v>
      </c>
      <c r="CI149" s="8">
        <v>0</v>
      </c>
      <c r="CJ149" s="8">
        <v>0</v>
      </c>
      <c r="CK149" s="8">
        <v>0</v>
      </c>
      <c r="CL149" s="8">
        <v>2</v>
      </c>
      <c r="CM149" s="8">
        <v>0</v>
      </c>
      <c r="CN149" s="8">
        <v>2</v>
      </c>
      <c r="CO149" s="8">
        <v>1</v>
      </c>
      <c r="CP149" s="8">
        <v>1</v>
      </c>
      <c r="CQ149" s="8">
        <v>2</v>
      </c>
      <c r="CR149" s="8">
        <v>1</v>
      </c>
      <c r="CS149" s="8">
        <v>0</v>
      </c>
      <c r="CT149" s="8">
        <v>0</v>
      </c>
      <c r="CU149" s="8">
        <v>0</v>
      </c>
      <c r="CV149" s="8">
        <v>1</v>
      </c>
      <c r="CW149" s="8">
        <v>9</v>
      </c>
      <c r="CX149" s="8">
        <v>1</v>
      </c>
      <c r="CY149" s="8">
        <v>3</v>
      </c>
      <c r="CZ149" s="8">
        <v>0</v>
      </c>
      <c r="DA149" s="8">
        <v>0</v>
      </c>
      <c r="DB149" s="8">
        <v>0</v>
      </c>
      <c r="DC149" s="8">
        <v>0</v>
      </c>
      <c r="DD149" s="8">
        <v>0</v>
      </c>
      <c r="DE149" s="8">
        <v>19</v>
      </c>
      <c r="DF149" s="8">
        <v>12539</v>
      </c>
      <c r="DG149" s="8">
        <v>2</v>
      </c>
      <c r="DH149" s="8">
        <v>24</v>
      </c>
      <c r="DI149" s="8">
        <v>1</v>
      </c>
      <c r="DJ149" s="8">
        <v>1</v>
      </c>
      <c r="DK149" s="8">
        <v>2</v>
      </c>
      <c r="DL149" s="8">
        <v>15</v>
      </c>
      <c r="DM149" s="8">
        <v>0</v>
      </c>
      <c r="DN149" s="8">
        <v>3</v>
      </c>
      <c r="DO149" s="8">
        <v>1</v>
      </c>
      <c r="DP149" s="8">
        <v>1</v>
      </c>
      <c r="DQ149" s="8">
        <v>0</v>
      </c>
      <c r="DR149" s="8">
        <v>0</v>
      </c>
      <c r="DS149" s="8">
        <v>31</v>
      </c>
      <c r="DT149" s="8">
        <v>4</v>
      </c>
      <c r="DU149" s="8">
        <v>1</v>
      </c>
      <c r="DV149" s="8">
        <v>0</v>
      </c>
      <c r="DW149" s="8">
        <v>5</v>
      </c>
      <c r="DX149" s="8">
        <v>5</v>
      </c>
      <c r="DY149" s="8">
        <v>1</v>
      </c>
      <c r="DZ149" s="8">
        <v>0</v>
      </c>
      <c r="EA149" s="8">
        <v>1</v>
      </c>
      <c r="EB149" s="8">
        <v>1</v>
      </c>
      <c r="EC149" s="8">
        <v>3</v>
      </c>
      <c r="ED149" s="8">
        <v>0</v>
      </c>
      <c r="EE149" s="8">
        <v>0</v>
      </c>
      <c r="EF149" s="8">
        <v>3</v>
      </c>
      <c r="EG149" s="8">
        <v>1</v>
      </c>
    </row>
    <row r="150" spans="1:137" ht="12.75">
      <c r="A150" s="9" t="s">
        <v>14</v>
      </c>
      <c r="C150" s="8">
        <v>5</v>
      </c>
      <c r="D150" s="8">
        <v>4</v>
      </c>
      <c r="E150" s="8">
        <v>8</v>
      </c>
      <c r="F150" s="8">
        <v>3</v>
      </c>
      <c r="G150" s="8">
        <v>8</v>
      </c>
      <c r="H150" s="8">
        <v>13</v>
      </c>
      <c r="I150" s="8">
        <v>27</v>
      </c>
      <c r="J150" s="8">
        <v>8</v>
      </c>
      <c r="K150" s="8">
        <v>4</v>
      </c>
      <c r="L150" s="8">
        <v>4</v>
      </c>
      <c r="M150" s="8">
        <v>1</v>
      </c>
      <c r="N150" s="8">
        <v>38</v>
      </c>
      <c r="O150" s="8">
        <v>10</v>
      </c>
      <c r="P150" s="8">
        <v>1</v>
      </c>
      <c r="Q150" s="8">
        <v>6</v>
      </c>
      <c r="R150" s="8">
        <v>41</v>
      </c>
      <c r="S150" s="8">
        <v>31706</v>
      </c>
      <c r="T150" s="8">
        <v>544</v>
      </c>
      <c r="U150" s="8">
        <v>1</v>
      </c>
      <c r="V150" s="8">
        <v>5</v>
      </c>
      <c r="W150" s="8">
        <v>7</v>
      </c>
      <c r="X150" s="8">
        <v>0</v>
      </c>
      <c r="Y150" s="8">
        <v>139</v>
      </c>
      <c r="Z150" s="8">
        <v>52</v>
      </c>
      <c r="AA150" s="8">
        <v>4</v>
      </c>
      <c r="AB150" s="8">
        <v>9</v>
      </c>
      <c r="AC150" s="8">
        <v>5</v>
      </c>
      <c r="AD150" s="8">
        <v>6</v>
      </c>
      <c r="AE150" s="8">
        <v>4</v>
      </c>
      <c r="AF150" s="8">
        <v>31</v>
      </c>
      <c r="AG150" s="8">
        <v>77</v>
      </c>
      <c r="AH150" s="8">
        <v>4</v>
      </c>
      <c r="AI150" s="8">
        <v>1</v>
      </c>
      <c r="AJ150" s="8">
        <v>25</v>
      </c>
      <c r="AK150" s="8">
        <v>5</v>
      </c>
      <c r="AL150" s="8">
        <v>30</v>
      </c>
      <c r="AM150" s="8">
        <v>6</v>
      </c>
      <c r="AN150" s="8">
        <v>3</v>
      </c>
      <c r="AO150" s="8">
        <v>15</v>
      </c>
      <c r="AP150" s="8">
        <v>6</v>
      </c>
      <c r="AQ150" s="8">
        <v>14</v>
      </c>
      <c r="AR150" s="8">
        <v>10</v>
      </c>
      <c r="AS150" s="8">
        <v>10</v>
      </c>
      <c r="AT150" s="8">
        <v>2</v>
      </c>
      <c r="AU150" s="8">
        <v>8</v>
      </c>
      <c r="AV150" s="8">
        <v>5</v>
      </c>
      <c r="AW150" s="8">
        <v>32</v>
      </c>
      <c r="AX150" s="8">
        <v>9</v>
      </c>
      <c r="AY150" s="8">
        <v>3</v>
      </c>
      <c r="AZ150" s="8">
        <v>148</v>
      </c>
      <c r="BA150" s="8">
        <v>1</v>
      </c>
      <c r="BB150" s="8">
        <v>4</v>
      </c>
      <c r="BC150" s="8">
        <v>10</v>
      </c>
      <c r="BD150" s="8">
        <v>43</v>
      </c>
      <c r="BE150" s="8">
        <v>3</v>
      </c>
      <c r="BF150" s="8">
        <v>4</v>
      </c>
      <c r="BG150" s="8">
        <v>5</v>
      </c>
      <c r="BH150" s="8">
        <v>4</v>
      </c>
      <c r="BI150" s="8">
        <v>202</v>
      </c>
      <c r="BJ150" s="8">
        <v>8</v>
      </c>
      <c r="BK150" s="8">
        <v>1</v>
      </c>
      <c r="BL150" s="8">
        <v>0</v>
      </c>
      <c r="BM150" s="8">
        <v>10</v>
      </c>
      <c r="BN150" s="8">
        <v>20</v>
      </c>
      <c r="BO150" s="8">
        <v>32</v>
      </c>
      <c r="BP150" s="8">
        <v>1</v>
      </c>
      <c r="BQ150" s="8">
        <v>29</v>
      </c>
      <c r="BR150" s="8">
        <v>6</v>
      </c>
      <c r="BS150" s="8">
        <v>6</v>
      </c>
      <c r="BT150" s="8">
        <v>31</v>
      </c>
      <c r="BU150" s="8">
        <v>36</v>
      </c>
      <c r="BV150" s="8">
        <v>10505</v>
      </c>
      <c r="BW150" s="8">
        <v>23</v>
      </c>
      <c r="BX150" s="8">
        <v>16</v>
      </c>
      <c r="BY150" s="8">
        <v>19</v>
      </c>
      <c r="BZ150" s="8">
        <v>0</v>
      </c>
      <c r="CA150" s="8">
        <v>17</v>
      </c>
      <c r="CB150" s="8">
        <v>8</v>
      </c>
      <c r="CC150" s="8">
        <v>0</v>
      </c>
      <c r="CD150" s="8">
        <v>2</v>
      </c>
      <c r="CE150" s="8">
        <v>4</v>
      </c>
      <c r="CF150" s="8">
        <v>3</v>
      </c>
      <c r="CG150" s="8">
        <v>16</v>
      </c>
      <c r="CH150" s="8">
        <v>10</v>
      </c>
      <c r="CI150" s="8">
        <v>140</v>
      </c>
      <c r="CJ150" s="8">
        <v>2</v>
      </c>
      <c r="CK150" s="8">
        <v>5</v>
      </c>
      <c r="CL150" s="8">
        <v>23</v>
      </c>
      <c r="CM150" s="8">
        <v>1</v>
      </c>
      <c r="CN150" s="8">
        <v>5</v>
      </c>
      <c r="CO150" s="8">
        <v>1</v>
      </c>
      <c r="CP150" s="8">
        <v>4</v>
      </c>
      <c r="CQ150" s="8">
        <v>26</v>
      </c>
      <c r="CR150" s="8">
        <v>3</v>
      </c>
      <c r="CS150" s="8">
        <v>0</v>
      </c>
      <c r="CT150" s="8">
        <v>1</v>
      </c>
      <c r="CU150" s="8">
        <v>2</v>
      </c>
      <c r="CV150" s="8">
        <v>2</v>
      </c>
      <c r="CW150" s="8">
        <v>81</v>
      </c>
      <c r="CX150" s="8">
        <v>3</v>
      </c>
      <c r="CY150" s="8">
        <v>4</v>
      </c>
      <c r="CZ150" s="8">
        <v>6</v>
      </c>
      <c r="DA150" s="8">
        <v>3</v>
      </c>
      <c r="DB150" s="8">
        <v>5</v>
      </c>
      <c r="DC150" s="8">
        <v>6</v>
      </c>
      <c r="DD150" s="8">
        <v>6</v>
      </c>
      <c r="DE150" s="8">
        <v>85</v>
      </c>
      <c r="DF150" s="8">
        <v>33516</v>
      </c>
      <c r="DG150" s="8">
        <v>6</v>
      </c>
      <c r="DH150" s="8">
        <v>98</v>
      </c>
      <c r="DI150" s="8">
        <v>2</v>
      </c>
      <c r="DJ150" s="8">
        <v>23</v>
      </c>
      <c r="DK150" s="8">
        <v>4</v>
      </c>
      <c r="DL150" s="8">
        <v>43</v>
      </c>
      <c r="DM150" s="8">
        <v>3</v>
      </c>
      <c r="DN150" s="8">
        <v>6</v>
      </c>
      <c r="DO150" s="8">
        <v>9</v>
      </c>
      <c r="DP150" s="8">
        <v>6</v>
      </c>
      <c r="DQ150" s="8">
        <v>4</v>
      </c>
      <c r="DR150" s="8">
        <v>0</v>
      </c>
      <c r="DS150" s="8">
        <v>89</v>
      </c>
      <c r="DT150" s="8">
        <v>21</v>
      </c>
      <c r="DU150" s="8">
        <v>3</v>
      </c>
      <c r="DV150" s="8">
        <v>2</v>
      </c>
      <c r="DW150" s="8">
        <v>10</v>
      </c>
      <c r="DX150" s="8">
        <v>11</v>
      </c>
      <c r="DY150" s="8">
        <v>3</v>
      </c>
      <c r="DZ150" s="8">
        <v>1</v>
      </c>
      <c r="EA150" s="8">
        <v>9</v>
      </c>
      <c r="EB150" s="8">
        <v>7</v>
      </c>
      <c r="EC150" s="8">
        <v>9</v>
      </c>
      <c r="ED150" s="8">
        <v>9</v>
      </c>
      <c r="EE150" s="8">
        <v>4</v>
      </c>
      <c r="EF150" s="8">
        <v>6</v>
      </c>
      <c r="EG150" s="8">
        <v>2</v>
      </c>
    </row>
    <row r="151" spans="2:137" s="10" customFormat="1" ht="12.75">
      <c r="B151" s="11" t="s">
        <v>118</v>
      </c>
      <c r="C151" s="12">
        <f aca="true" t="shared" si="67" ref="C151:AB151">C150/78505</f>
        <v>6.36902108145978E-05</v>
      </c>
      <c r="D151" s="12">
        <f t="shared" si="67"/>
        <v>5.095216865167824E-05</v>
      </c>
      <c r="E151" s="12">
        <f t="shared" si="67"/>
        <v>0.00010190433730335648</v>
      </c>
      <c r="F151" s="12">
        <f t="shared" si="67"/>
        <v>3.821412648875868E-05</v>
      </c>
      <c r="G151" s="12">
        <f t="shared" si="67"/>
        <v>0.00010190433730335648</v>
      </c>
      <c r="H151" s="12">
        <f t="shared" si="67"/>
        <v>0.00016559454811795426</v>
      </c>
      <c r="I151" s="12">
        <f t="shared" si="67"/>
        <v>0.0003439271383988281</v>
      </c>
      <c r="J151" s="12">
        <f t="shared" si="67"/>
        <v>0.00010190433730335648</v>
      </c>
      <c r="K151" s="12">
        <f t="shared" si="67"/>
        <v>5.095216865167824E-05</v>
      </c>
      <c r="L151" s="12">
        <f t="shared" si="67"/>
        <v>5.095216865167824E-05</v>
      </c>
      <c r="M151" s="12">
        <f t="shared" si="67"/>
        <v>1.273804216291956E-05</v>
      </c>
      <c r="N151" s="12">
        <f t="shared" si="67"/>
        <v>0.0004840456021909433</v>
      </c>
      <c r="O151" s="12">
        <f t="shared" si="67"/>
        <v>0.0001273804216291956</v>
      </c>
      <c r="P151" s="12">
        <f t="shared" si="67"/>
        <v>1.273804216291956E-05</v>
      </c>
      <c r="Q151" s="12">
        <f t="shared" si="67"/>
        <v>7.642825297751736E-05</v>
      </c>
      <c r="R151" s="12">
        <f t="shared" si="67"/>
        <v>0.0005222597286797019</v>
      </c>
      <c r="S151" s="12">
        <f t="shared" si="67"/>
        <v>0.40387236481752753</v>
      </c>
      <c r="T151" s="12">
        <f t="shared" si="67"/>
        <v>0.00692949493662824</v>
      </c>
      <c r="U151" s="12">
        <f t="shared" si="67"/>
        <v>1.273804216291956E-05</v>
      </c>
      <c r="V151" s="12">
        <f t="shared" si="67"/>
        <v>6.36902108145978E-05</v>
      </c>
      <c r="W151" s="12">
        <f t="shared" si="67"/>
        <v>8.916629514043692E-05</v>
      </c>
      <c r="X151" s="12">
        <f t="shared" si="67"/>
        <v>0</v>
      </c>
      <c r="Y151" s="12">
        <f t="shared" si="67"/>
        <v>0.0017705878606458188</v>
      </c>
      <c r="Z151" s="12">
        <f t="shared" si="67"/>
        <v>0.0006623781924718171</v>
      </c>
      <c r="AA151" s="12">
        <f t="shared" si="67"/>
        <v>5.095216865167824E-05</v>
      </c>
      <c r="AB151" s="12">
        <f t="shared" si="67"/>
        <v>0.00011464237946627603</v>
      </c>
      <c r="AC151" s="12">
        <f>AC150/56332</f>
        <v>8.875949726620748E-05</v>
      </c>
      <c r="AD151" s="12">
        <f aca="true" t="shared" si="68" ref="AD151:CO151">AD150/78505</f>
        <v>7.642825297751736E-05</v>
      </c>
      <c r="AE151" s="12">
        <f t="shared" si="68"/>
        <v>5.095216865167824E-05</v>
      </c>
      <c r="AF151" s="12">
        <f t="shared" si="68"/>
        <v>0.00039487930705050633</v>
      </c>
      <c r="AG151" s="12">
        <f t="shared" si="68"/>
        <v>0.000980829246544806</v>
      </c>
      <c r="AH151" s="12">
        <f t="shared" si="68"/>
        <v>5.095216865167824E-05</v>
      </c>
      <c r="AI151" s="12">
        <f t="shared" si="68"/>
        <v>1.273804216291956E-05</v>
      </c>
      <c r="AJ151" s="12">
        <f t="shared" si="68"/>
        <v>0.00031845105407298896</v>
      </c>
      <c r="AK151" s="12">
        <f t="shared" si="68"/>
        <v>6.36902108145978E-05</v>
      </c>
      <c r="AL151" s="12">
        <f t="shared" si="68"/>
        <v>0.00038214126488758676</v>
      </c>
      <c r="AM151" s="12">
        <f t="shared" si="68"/>
        <v>7.642825297751736E-05</v>
      </c>
      <c r="AN151" s="12">
        <f t="shared" si="68"/>
        <v>3.821412648875868E-05</v>
      </c>
      <c r="AO151" s="12">
        <f t="shared" si="68"/>
        <v>0.00019107063244379338</v>
      </c>
      <c r="AP151" s="12">
        <f t="shared" si="68"/>
        <v>7.642825297751736E-05</v>
      </c>
      <c r="AQ151" s="12">
        <f t="shared" si="68"/>
        <v>0.00017833259028087384</v>
      </c>
      <c r="AR151" s="12">
        <f t="shared" si="68"/>
        <v>0.0001273804216291956</v>
      </c>
      <c r="AS151" s="12">
        <f t="shared" si="68"/>
        <v>0.0001273804216291956</v>
      </c>
      <c r="AT151" s="12">
        <f t="shared" si="68"/>
        <v>2.547608432583912E-05</v>
      </c>
      <c r="AU151" s="12">
        <f t="shared" si="68"/>
        <v>0.00010190433730335648</v>
      </c>
      <c r="AV151" s="12">
        <f t="shared" si="68"/>
        <v>6.36902108145978E-05</v>
      </c>
      <c r="AW151" s="12">
        <f t="shared" si="68"/>
        <v>0.0004076173492134259</v>
      </c>
      <c r="AX151" s="12">
        <f t="shared" si="68"/>
        <v>0.00011464237946627603</v>
      </c>
      <c r="AY151" s="12">
        <f t="shared" si="68"/>
        <v>3.821412648875868E-05</v>
      </c>
      <c r="AZ151" s="12">
        <f t="shared" si="68"/>
        <v>0.0018852302401120948</v>
      </c>
      <c r="BA151" s="12">
        <f t="shared" si="68"/>
        <v>1.273804216291956E-05</v>
      </c>
      <c r="BB151" s="12">
        <f t="shared" si="68"/>
        <v>5.095216865167824E-05</v>
      </c>
      <c r="BC151" s="12">
        <f t="shared" si="68"/>
        <v>0.0001273804216291956</v>
      </c>
      <c r="BD151" s="12">
        <f t="shared" si="68"/>
        <v>0.0005477358130055411</v>
      </c>
      <c r="BE151" s="12">
        <f t="shared" si="68"/>
        <v>3.821412648875868E-05</v>
      </c>
      <c r="BF151" s="12">
        <f t="shared" si="68"/>
        <v>5.095216865167824E-05</v>
      </c>
      <c r="BG151" s="12">
        <f t="shared" si="68"/>
        <v>6.36902108145978E-05</v>
      </c>
      <c r="BH151" s="12">
        <f t="shared" si="68"/>
        <v>5.095216865167824E-05</v>
      </c>
      <c r="BI151" s="12">
        <f t="shared" si="68"/>
        <v>0.002573084516909751</v>
      </c>
      <c r="BJ151" s="12">
        <f t="shared" si="68"/>
        <v>0.00010190433730335648</v>
      </c>
      <c r="BK151" s="12">
        <f t="shared" si="68"/>
        <v>1.273804216291956E-05</v>
      </c>
      <c r="BL151" s="12">
        <f t="shared" si="68"/>
        <v>0</v>
      </c>
      <c r="BM151" s="12">
        <f t="shared" si="68"/>
        <v>0.0001273804216291956</v>
      </c>
      <c r="BN151" s="12">
        <f t="shared" si="68"/>
        <v>0.0002547608432583912</v>
      </c>
      <c r="BO151" s="12">
        <f t="shared" si="68"/>
        <v>0.0004076173492134259</v>
      </c>
      <c r="BP151" s="12">
        <f t="shared" si="68"/>
        <v>1.273804216291956E-05</v>
      </c>
      <c r="BQ151" s="12">
        <f t="shared" si="68"/>
        <v>0.00036940322272466724</v>
      </c>
      <c r="BR151" s="12">
        <f t="shared" si="68"/>
        <v>7.642825297751736E-05</v>
      </c>
      <c r="BS151" s="12">
        <f t="shared" si="68"/>
        <v>7.642825297751736E-05</v>
      </c>
      <c r="BT151" s="12">
        <f t="shared" si="68"/>
        <v>0.00039487930705050633</v>
      </c>
      <c r="BU151" s="12">
        <f t="shared" si="68"/>
        <v>0.00045856951786510413</v>
      </c>
      <c r="BV151" s="12">
        <f t="shared" si="68"/>
        <v>0.13381313292146996</v>
      </c>
      <c r="BW151" s="12">
        <f t="shared" si="68"/>
        <v>0.00029297496974714987</v>
      </c>
      <c r="BX151" s="12">
        <f t="shared" si="68"/>
        <v>0.00020380867460671295</v>
      </c>
      <c r="BY151" s="12">
        <f t="shared" si="68"/>
        <v>0.00024202280109547164</v>
      </c>
      <c r="BZ151" s="12">
        <f t="shared" si="68"/>
        <v>0</v>
      </c>
      <c r="CA151" s="12">
        <f t="shared" si="68"/>
        <v>0.0002165467167696325</v>
      </c>
      <c r="CB151" s="12">
        <f t="shared" si="68"/>
        <v>0.00010190433730335648</v>
      </c>
      <c r="CC151" s="12">
        <f t="shared" si="68"/>
        <v>0</v>
      </c>
      <c r="CD151" s="12">
        <f t="shared" si="68"/>
        <v>2.547608432583912E-05</v>
      </c>
      <c r="CE151" s="12">
        <f t="shared" si="68"/>
        <v>5.095216865167824E-05</v>
      </c>
      <c r="CF151" s="12">
        <f t="shared" si="68"/>
        <v>3.821412648875868E-05</v>
      </c>
      <c r="CG151" s="12">
        <f t="shared" si="68"/>
        <v>0.00020380867460671295</v>
      </c>
      <c r="CH151" s="12">
        <f t="shared" si="68"/>
        <v>0.0001273804216291956</v>
      </c>
      <c r="CI151" s="12">
        <f t="shared" si="68"/>
        <v>0.0017833259028087382</v>
      </c>
      <c r="CJ151" s="12">
        <f t="shared" si="68"/>
        <v>2.547608432583912E-05</v>
      </c>
      <c r="CK151" s="12">
        <f t="shared" si="68"/>
        <v>6.36902108145978E-05</v>
      </c>
      <c r="CL151" s="12">
        <f t="shared" si="68"/>
        <v>0.00029297496974714987</v>
      </c>
      <c r="CM151" s="12">
        <f t="shared" si="68"/>
        <v>1.273804216291956E-05</v>
      </c>
      <c r="CN151" s="12">
        <f t="shared" si="68"/>
        <v>6.36902108145978E-05</v>
      </c>
      <c r="CO151" s="12">
        <f t="shared" si="68"/>
        <v>1.273804216291956E-05</v>
      </c>
      <c r="CP151" s="12">
        <f aca="true" t="shared" si="69" ref="CP151:DB151">CP150/78505</f>
        <v>5.095216865167824E-05</v>
      </c>
      <c r="CQ151" s="12">
        <f t="shared" si="69"/>
        <v>0.00033118909623590853</v>
      </c>
      <c r="CR151" s="12">
        <f t="shared" si="69"/>
        <v>3.821412648875868E-05</v>
      </c>
      <c r="CS151" s="12">
        <f t="shared" si="69"/>
        <v>0</v>
      </c>
      <c r="CT151" s="12">
        <f t="shared" si="69"/>
        <v>1.273804216291956E-05</v>
      </c>
      <c r="CU151" s="12">
        <f t="shared" si="69"/>
        <v>2.547608432583912E-05</v>
      </c>
      <c r="CV151" s="12">
        <f t="shared" si="69"/>
        <v>2.547608432583912E-05</v>
      </c>
      <c r="CW151" s="12">
        <f t="shared" si="69"/>
        <v>0.0010317814151964842</v>
      </c>
      <c r="CX151" s="12">
        <f t="shared" si="69"/>
        <v>3.821412648875868E-05</v>
      </c>
      <c r="CY151" s="12">
        <f t="shared" si="69"/>
        <v>5.095216865167824E-05</v>
      </c>
      <c r="CZ151" s="12">
        <f t="shared" si="69"/>
        <v>7.642825297751736E-05</v>
      </c>
      <c r="DA151" s="12">
        <f t="shared" si="69"/>
        <v>3.821412648875868E-05</v>
      </c>
      <c r="DB151" s="12">
        <f t="shared" si="69"/>
        <v>6.36902108145978E-05</v>
      </c>
      <c r="DC151" s="12">
        <f>DC150/56332</f>
        <v>0.00010651139671944898</v>
      </c>
      <c r="DD151" s="12">
        <f aca="true" t="shared" si="70" ref="DD151:EG151">DD150/78505</f>
        <v>7.642825297751736E-05</v>
      </c>
      <c r="DE151" s="12">
        <f t="shared" si="70"/>
        <v>0.0010827335838481625</v>
      </c>
      <c r="DF151" s="12">
        <f t="shared" si="70"/>
        <v>0.42692822113241197</v>
      </c>
      <c r="DG151" s="12">
        <f t="shared" si="70"/>
        <v>7.642825297751736E-05</v>
      </c>
      <c r="DH151" s="12">
        <f t="shared" si="70"/>
        <v>0.0012483281319661168</v>
      </c>
      <c r="DI151" s="12">
        <f t="shared" si="70"/>
        <v>2.547608432583912E-05</v>
      </c>
      <c r="DJ151" s="12">
        <f t="shared" si="70"/>
        <v>0.00029297496974714987</v>
      </c>
      <c r="DK151" s="12">
        <f t="shared" si="70"/>
        <v>5.095216865167824E-05</v>
      </c>
      <c r="DL151" s="12">
        <f t="shared" si="70"/>
        <v>0.0005477358130055411</v>
      </c>
      <c r="DM151" s="12">
        <f t="shared" si="70"/>
        <v>3.821412648875868E-05</v>
      </c>
      <c r="DN151" s="12">
        <f t="shared" si="70"/>
        <v>7.642825297751736E-05</v>
      </c>
      <c r="DO151" s="12">
        <f t="shared" si="70"/>
        <v>0.00011464237946627603</v>
      </c>
      <c r="DP151" s="12">
        <f t="shared" si="70"/>
        <v>7.642825297751736E-05</v>
      </c>
      <c r="DQ151" s="12">
        <f t="shared" si="70"/>
        <v>5.095216865167824E-05</v>
      </c>
      <c r="DR151" s="12">
        <f t="shared" si="70"/>
        <v>0</v>
      </c>
      <c r="DS151" s="12">
        <f t="shared" si="70"/>
        <v>0.0011336857524998408</v>
      </c>
      <c r="DT151" s="12">
        <f t="shared" si="70"/>
        <v>0.0002674988854213107</v>
      </c>
      <c r="DU151" s="12">
        <f t="shared" si="70"/>
        <v>3.821412648875868E-05</v>
      </c>
      <c r="DV151" s="12">
        <f t="shared" si="70"/>
        <v>2.547608432583912E-05</v>
      </c>
      <c r="DW151" s="12">
        <f t="shared" si="70"/>
        <v>0.0001273804216291956</v>
      </c>
      <c r="DX151" s="12">
        <f t="shared" si="70"/>
        <v>0.00014011846379211515</v>
      </c>
      <c r="DY151" s="12">
        <f t="shared" si="70"/>
        <v>3.821412648875868E-05</v>
      </c>
      <c r="DZ151" s="12">
        <f t="shared" si="70"/>
        <v>1.273804216291956E-05</v>
      </c>
      <c r="EA151" s="12">
        <f t="shared" si="70"/>
        <v>0.00011464237946627603</v>
      </c>
      <c r="EB151" s="12">
        <f t="shared" si="70"/>
        <v>8.916629514043692E-05</v>
      </c>
      <c r="EC151" s="12">
        <f t="shared" si="70"/>
        <v>0.00011464237946627603</v>
      </c>
      <c r="ED151" s="12">
        <f t="shared" si="70"/>
        <v>0.00011464237946627603</v>
      </c>
      <c r="EE151" s="12">
        <f t="shared" si="70"/>
        <v>5.095216865167824E-05</v>
      </c>
      <c r="EF151" s="12">
        <f t="shared" si="70"/>
        <v>7.642825297751736E-05</v>
      </c>
      <c r="EG151" s="12">
        <f t="shared" si="70"/>
        <v>2.547608432583912E-05</v>
      </c>
    </row>
    <row r="152" spans="2:137" ht="4.5" customHeight="1">
      <c r="B152" s="13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8"/>
      <c r="EA152" s="8"/>
      <c r="EB152" s="8"/>
      <c r="EC152" s="8"/>
      <c r="ED152" s="8"/>
      <c r="EE152" s="8"/>
      <c r="EF152" s="8"/>
      <c r="EG152" s="8"/>
    </row>
    <row r="153" spans="1:137" ht="12.75">
      <c r="A153" s="3" t="s">
        <v>74</v>
      </c>
      <c r="B153" s="13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8"/>
      <c r="EC153" s="8"/>
      <c r="ED153" s="8"/>
      <c r="EE153" s="8"/>
      <c r="EF153" s="8"/>
      <c r="EG153" s="8"/>
    </row>
    <row r="154" spans="2:137" ht="12.75">
      <c r="B154" s="7" t="s">
        <v>62</v>
      </c>
      <c r="C154" s="8">
        <v>5</v>
      </c>
      <c r="D154" s="8">
        <v>10</v>
      </c>
      <c r="E154" s="8">
        <v>10</v>
      </c>
      <c r="F154" s="8">
        <v>0</v>
      </c>
      <c r="G154" s="8">
        <v>6</v>
      </c>
      <c r="H154" s="8">
        <v>5</v>
      </c>
      <c r="I154" s="8">
        <v>12</v>
      </c>
      <c r="J154" s="8">
        <v>13</v>
      </c>
      <c r="K154" s="8">
        <v>3</v>
      </c>
      <c r="L154" s="8">
        <v>0</v>
      </c>
      <c r="M154" s="8">
        <v>1</v>
      </c>
      <c r="N154" s="8">
        <v>19</v>
      </c>
      <c r="O154" s="8">
        <v>9</v>
      </c>
      <c r="P154" s="8">
        <v>2</v>
      </c>
      <c r="Q154" s="8">
        <v>4</v>
      </c>
      <c r="R154" s="8">
        <v>21</v>
      </c>
      <c r="S154" s="8">
        <v>17073</v>
      </c>
      <c r="T154" s="8">
        <v>698</v>
      </c>
      <c r="U154" s="8">
        <v>0</v>
      </c>
      <c r="V154" s="8">
        <v>3</v>
      </c>
      <c r="W154" s="8">
        <v>0</v>
      </c>
      <c r="X154" s="8">
        <v>0</v>
      </c>
      <c r="Y154" s="8">
        <v>64</v>
      </c>
      <c r="Z154" s="8">
        <v>48</v>
      </c>
      <c r="AA154" s="8">
        <v>1</v>
      </c>
      <c r="AB154" s="8">
        <v>3</v>
      </c>
      <c r="AC154" s="8">
        <v>0</v>
      </c>
      <c r="AD154" s="8">
        <v>4</v>
      </c>
      <c r="AE154" s="8">
        <v>3</v>
      </c>
      <c r="AF154" s="8">
        <v>9</v>
      </c>
      <c r="AG154" s="8">
        <v>65</v>
      </c>
      <c r="AH154" s="8">
        <v>0</v>
      </c>
      <c r="AI154" s="8">
        <v>1</v>
      </c>
      <c r="AJ154" s="8">
        <v>10</v>
      </c>
      <c r="AK154" s="8">
        <v>2</v>
      </c>
      <c r="AL154" s="8">
        <v>45</v>
      </c>
      <c r="AM154" s="8">
        <v>2</v>
      </c>
      <c r="AN154" s="8">
        <v>1</v>
      </c>
      <c r="AO154" s="8">
        <v>10</v>
      </c>
      <c r="AP154" s="8">
        <v>4</v>
      </c>
      <c r="AQ154" s="8">
        <v>26</v>
      </c>
      <c r="AR154" s="8">
        <v>6</v>
      </c>
      <c r="AS154" s="8">
        <v>5</v>
      </c>
      <c r="AT154" s="8">
        <v>9</v>
      </c>
      <c r="AU154" s="8">
        <v>4</v>
      </c>
      <c r="AV154" s="8">
        <v>4</v>
      </c>
      <c r="AW154" s="8">
        <v>4</v>
      </c>
      <c r="AX154" s="8">
        <v>6</v>
      </c>
      <c r="AY154" s="8">
        <v>1</v>
      </c>
      <c r="AZ154" s="8">
        <v>177</v>
      </c>
      <c r="BA154" s="8">
        <v>0</v>
      </c>
      <c r="BB154" s="8">
        <v>1</v>
      </c>
      <c r="BC154" s="8">
        <v>5</v>
      </c>
      <c r="BD154" s="8">
        <v>19</v>
      </c>
      <c r="BE154" s="8">
        <v>0</v>
      </c>
      <c r="BF154" s="8">
        <v>2</v>
      </c>
      <c r="BG154" s="8">
        <v>0</v>
      </c>
      <c r="BH154" s="8">
        <v>2</v>
      </c>
      <c r="BI154" s="8">
        <v>123</v>
      </c>
      <c r="BJ154" s="8">
        <v>4</v>
      </c>
      <c r="BK154" s="8">
        <v>1</v>
      </c>
      <c r="BL154" s="8">
        <v>1</v>
      </c>
      <c r="BM154" s="8">
        <v>3</v>
      </c>
      <c r="BN154" s="8">
        <v>19</v>
      </c>
      <c r="BO154" s="8">
        <v>4</v>
      </c>
      <c r="BP154" s="8">
        <v>1</v>
      </c>
      <c r="BQ154" s="8">
        <v>19</v>
      </c>
      <c r="BR154" s="8">
        <v>1</v>
      </c>
      <c r="BS154" s="8">
        <v>10</v>
      </c>
      <c r="BT154" s="8">
        <v>16</v>
      </c>
      <c r="BU154" s="8">
        <v>21</v>
      </c>
      <c r="BV154" s="8">
        <v>14402</v>
      </c>
      <c r="BW154" s="8">
        <v>7</v>
      </c>
      <c r="BX154" s="8">
        <v>5</v>
      </c>
      <c r="BY154" s="8">
        <v>2</v>
      </c>
      <c r="BZ154" s="8">
        <v>2</v>
      </c>
      <c r="CA154" s="8">
        <v>12</v>
      </c>
      <c r="CB154" s="8">
        <v>0</v>
      </c>
      <c r="CC154" s="8">
        <v>0</v>
      </c>
      <c r="CD154" s="8">
        <v>2</v>
      </c>
      <c r="CE154" s="8">
        <v>4</v>
      </c>
      <c r="CF154" s="8">
        <v>0</v>
      </c>
      <c r="CG154" s="8">
        <v>6</v>
      </c>
      <c r="CH154" s="8">
        <v>4</v>
      </c>
      <c r="CI154" s="8">
        <v>248</v>
      </c>
      <c r="CJ154" s="8">
        <v>0</v>
      </c>
      <c r="CK154" s="8">
        <v>0</v>
      </c>
      <c r="CL154" s="8">
        <v>18</v>
      </c>
      <c r="CM154" s="8">
        <v>2</v>
      </c>
      <c r="CN154" s="8">
        <v>3</v>
      </c>
      <c r="CO154" s="8">
        <v>2</v>
      </c>
      <c r="CP154" s="8">
        <v>1</v>
      </c>
      <c r="CQ154" s="8">
        <v>4</v>
      </c>
      <c r="CR154" s="8">
        <v>3</v>
      </c>
      <c r="CS154" s="8">
        <v>0</v>
      </c>
      <c r="CT154" s="8">
        <v>0</v>
      </c>
      <c r="CU154" s="8">
        <v>0</v>
      </c>
      <c r="CV154" s="8">
        <v>3</v>
      </c>
      <c r="CW154" s="8">
        <v>38</v>
      </c>
      <c r="CX154" s="8">
        <v>8</v>
      </c>
      <c r="CY154" s="8">
        <v>3</v>
      </c>
      <c r="CZ154" s="8">
        <v>2</v>
      </c>
      <c r="DA154" s="8">
        <v>2</v>
      </c>
      <c r="DB154" s="8">
        <v>3</v>
      </c>
      <c r="DC154" s="8">
        <v>2</v>
      </c>
      <c r="DD154" s="8">
        <v>2</v>
      </c>
      <c r="DE154" s="8">
        <v>33</v>
      </c>
      <c r="DF154" s="8">
        <v>43275</v>
      </c>
      <c r="DG154" s="8">
        <v>9</v>
      </c>
      <c r="DH154" s="8">
        <v>79</v>
      </c>
      <c r="DI154" s="8">
        <v>7</v>
      </c>
      <c r="DJ154" s="8">
        <v>47</v>
      </c>
      <c r="DK154" s="8">
        <v>3</v>
      </c>
      <c r="DL154" s="8">
        <v>10</v>
      </c>
      <c r="DM154" s="8">
        <v>0</v>
      </c>
      <c r="DN154" s="8">
        <v>2</v>
      </c>
      <c r="DO154" s="8">
        <v>13</v>
      </c>
      <c r="DP154" s="8">
        <v>4</v>
      </c>
      <c r="DQ154" s="8">
        <v>3</v>
      </c>
      <c r="DR154" s="8">
        <v>1</v>
      </c>
      <c r="DS154" s="8">
        <v>148</v>
      </c>
      <c r="DT154" s="8">
        <v>11</v>
      </c>
      <c r="DU154" s="8">
        <v>0</v>
      </c>
      <c r="DV154" s="8">
        <v>2</v>
      </c>
      <c r="DW154" s="8">
        <v>4</v>
      </c>
      <c r="DX154" s="8">
        <v>19</v>
      </c>
      <c r="DY154" s="8">
        <v>1</v>
      </c>
      <c r="DZ154" s="8">
        <v>2</v>
      </c>
      <c r="EA154" s="8">
        <v>6</v>
      </c>
      <c r="EB154" s="8">
        <v>12</v>
      </c>
      <c r="EC154" s="8">
        <v>3</v>
      </c>
      <c r="ED154" s="8">
        <v>3</v>
      </c>
      <c r="EE154" s="8">
        <v>1</v>
      </c>
      <c r="EF154" s="8">
        <v>4</v>
      </c>
      <c r="EG154" s="8">
        <v>3</v>
      </c>
    </row>
    <row r="155" spans="2:137" ht="12.75">
      <c r="B155" s="7" t="s">
        <v>73</v>
      </c>
      <c r="C155" s="8">
        <v>7</v>
      </c>
      <c r="D155" s="8">
        <v>7</v>
      </c>
      <c r="E155" s="8">
        <v>4</v>
      </c>
      <c r="F155" s="8">
        <v>1</v>
      </c>
      <c r="G155" s="8">
        <v>4</v>
      </c>
      <c r="H155" s="8">
        <v>1</v>
      </c>
      <c r="I155" s="8">
        <v>7</v>
      </c>
      <c r="J155" s="8">
        <v>4</v>
      </c>
      <c r="K155" s="8">
        <v>3</v>
      </c>
      <c r="L155" s="8">
        <v>2</v>
      </c>
      <c r="M155" s="8">
        <v>1</v>
      </c>
      <c r="N155" s="8">
        <v>25</v>
      </c>
      <c r="O155" s="8">
        <v>11</v>
      </c>
      <c r="P155" s="8">
        <v>1</v>
      </c>
      <c r="Q155" s="8">
        <v>0</v>
      </c>
      <c r="R155" s="8">
        <v>24</v>
      </c>
      <c r="S155" s="8">
        <v>16943</v>
      </c>
      <c r="T155" s="8">
        <v>472</v>
      </c>
      <c r="U155" s="8">
        <v>1</v>
      </c>
      <c r="V155" s="8">
        <v>5</v>
      </c>
      <c r="W155" s="8">
        <v>5</v>
      </c>
      <c r="X155" s="8">
        <v>1</v>
      </c>
      <c r="Y155" s="8">
        <v>43</v>
      </c>
      <c r="Z155" s="8">
        <v>35</v>
      </c>
      <c r="AA155" s="8">
        <v>10</v>
      </c>
      <c r="AB155" s="8">
        <v>8</v>
      </c>
      <c r="AC155" s="8">
        <v>4</v>
      </c>
      <c r="AD155" s="8">
        <v>5</v>
      </c>
      <c r="AE155" s="8">
        <v>1</v>
      </c>
      <c r="AF155" s="8">
        <v>16</v>
      </c>
      <c r="AG155" s="8">
        <v>66</v>
      </c>
      <c r="AH155" s="8">
        <v>1</v>
      </c>
      <c r="AI155" s="8">
        <v>4</v>
      </c>
      <c r="AJ155" s="8">
        <v>11</v>
      </c>
      <c r="AK155" s="8">
        <v>2</v>
      </c>
      <c r="AL155" s="8">
        <v>28</v>
      </c>
      <c r="AM155" s="8">
        <v>1</v>
      </c>
      <c r="AN155" s="8">
        <v>2</v>
      </c>
      <c r="AO155" s="8">
        <v>7</v>
      </c>
      <c r="AP155" s="8">
        <v>4</v>
      </c>
      <c r="AQ155" s="8">
        <v>14</v>
      </c>
      <c r="AR155" s="8">
        <v>4</v>
      </c>
      <c r="AS155" s="8">
        <v>6</v>
      </c>
      <c r="AT155" s="8">
        <v>11</v>
      </c>
      <c r="AU155" s="8">
        <v>6</v>
      </c>
      <c r="AV155" s="8">
        <v>4</v>
      </c>
      <c r="AW155" s="8">
        <v>12</v>
      </c>
      <c r="AX155" s="8">
        <v>7</v>
      </c>
      <c r="AY155" s="8">
        <v>6</v>
      </c>
      <c r="AZ155" s="8">
        <v>107</v>
      </c>
      <c r="BA155" s="8">
        <v>5</v>
      </c>
      <c r="BB155" s="8">
        <v>4</v>
      </c>
      <c r="BC155" s="8">
        <v>4</v>
      </c>
      <c r="BD155" s="8">
        <v>17</v>
      </c>
      <c r="BE155" s="8">
        <v>0</v>
      </c>
      <c r="BF155" s="8">
        <v>0</v>
      </c>
      <c r="BG155" s="8">
        <v>4</v>
      </c>
      <c r="BH155" s="8">
        <v>4</v>
      </c>
      <c r="BI155" s="8">
        <v>736</v>
      </c>
      <c r="BJ155" s="8">
        <v>3</v>
      </c>
      <c r="BK155" s="8">
        <v>1</v>
      </c>
      <c r="BL155" s="8">
        <v>0</v>
      </c>
      <c r="BM155" s="8">
        <v>2</v>
      </c>
      <c r="BN155" s="8">
        <v>113</v>
      </c>
      <c r="BO155" s="8">
        <v>3</v>
      </c>
      <c r="BP155" s="8">
        <v>4</v>
      </c>
      <c r="BQ155" s="8">
        <v>26</v>
      </c>
      <c r="BR155" s="8">
        <v>2</v>
      </c>
      <c r="BS155" s="8">
        <v>5</v>
      </c>
      <c r="BT155" s="8">
        <v>7</v>
      </c>
      <c r="BU155" s="8">
        <v>48</v>
      </c>
      <c r="BV155" s="8">
        <v>11391</v>
      </c>
      <c r="BW155" s="8">
        <v>6</v>
      </c>
      <c r="BX155" s="8">
        <v>3</v>
      </c>
      <c r="BY155" s="8">
        <v>9</v>
      </c>
      <c r="BZ155" s="8">
        <v>2</v>
      </c>
      <c r="CA155" s="8">
        <v>24</v>
      </c>
      <c r="CB155" s="8">
        <v>1</v>
      </c>
      <c r="CC155" s="8">
        <v>2</v>
      </c>
      <c r="CD155" s="8">
        <v>2</v>
      </c>
      <c r="CE155" s="8">
        <v>3</v>
      </c>
      <c r="CF155" s="8">
        <v>2</v>
      </c>
      <c r="CG155" s="8">
        <v>10</v>
      </c>
      <c r="CH155" s="8">
        <v>10</v>
      </c>
      <c r="CI155" s="8">
        <v>1078</v>
      </c>
      <c r="CJ155" s="8">
        <v>0</v>
      </c>
      <c r="CK155" s="8">
        <v>0</v>
      </c>
      <c r="CL155" s="8">
        <v>14</v>
      </c>
      <c r="CM155" s="8">
        <v>1</v>
      </c>
      <c r="CN155" s="8">
        <v>5</v>
      </c>
      <c r="CO155" s="8">
        <v>0</v>
      </c>
      <c r="CP155" s="8">
        <v>4</v>
      </c>
      <c r="CQ155" s="8">
        <v>16</v>
      </c>
      <c r="CR155" s="8">
        <v>4</v>
      </c>
      <c r="CS155" s="8">
        <v>2</v>
      </c>
      <c r="CT155" s="8">
        <v>3</v>
      </c>
      <c r="CU155" s="8">
        <v>0</v>
      </c>
      <c r="CV155" s="8">
        <v>5</v>
      </c>
      <c r="CW155" s="8">
        <v>51</v>
      </c>
      <c r="CX155" s="8">
        <v>6</v>
      </c>
      <c r="CY155" s="8">
        <v>11</v>
      </c>
      <c r="CZ155" s="8">
        <v>7</v>
      </c>
      <c r="DA155" s="8">
        <v>2</v>
      </c>
      <c r="DB155" s="8">
        <v>5</v>
      </c>
      <c r="DC155" s="8">
        <v>3</v>
      </c>
      <c r="DD155" s="8">
        <v>4</v>
      </c>
      <c r="DE155" s="8">
        <v>98</v>
      </c>
      <c r="DF155" s="8">
        <v>40678</v>
      </c>
      <c r="DG155" s="8">
        <v>7</v>
      </c>
      <c r="DH155" s="8">
        <v>78</v>
      </c>
      <c r="DI155" s="8">
        <v>6</v>
      </c>
      <c r="DJ155" s="8">
        <v>599</v>
      </c>
      <c r="DK155" s="8">
        <v>14</v>
      </c>
      <c r="DL155" s="8">
        <v>14</v>
      </c>
      <c r="DM155" s="8">
        <v>6</v>
      </c>
      <c r="DN155" s="8">
        <v>6</v>
      </c>
      <c r="DO155" s="8">
        <v>23</v>
      </c>
      <c r="DP155" s="8">
        <v>2</v>
      </c>
      <c r="DQ155" s="8">
        <v>2</v>
      </c>
      <c r="DR155" s="8">
        <v>0</v>
      </c>
      <c r="DS155" s="8">
        <v>89</v>
      </c>
      <c r="DT155" s="8">
        <v>11</v>
      </c>
      <c r="DU155" s="8">
        <v>2</v>
      </c>
      <c r="DV155" s="8">
        <v>2</v>
      </c>
      <c r="DW155" s="8">
        <v>8</v>
      </c>
      <c r="DX155" s="8">
        <v>1</v>
      </c>
      <c r="DY155" s="8">
        <v>2</v>
      </c>
      <c r="DZ155" s="8">
        <v>2</v>
      </c>
      <c r="EA155" s="8">
        <v>6</v>
      </c>
      <c r="EB155" s="8">
        <v>8</v>
      </c>
      <c r="EC155" s="8">
        <v>2</v>
      </c>
      <c r="ED155" s="8">
        <v>5</v>
      </c>
      <c r="EE155" s="8">
        <v>0</v>
      </c>
      <c r="EF155" s="8">
        <v>19</v>
      </c>
      <c r="EG155" s="8">
        <v>4</v>
      </c>
    </row>
    <row r="156" spans="1:137" ht="12.75">
      <c r="A156" s="9" t="s">
        <v>14</v>
      </c>
      <c r="C156" s="8">
        <v>12</v>
      </c>
      <c r="D156" s="8">
        <v>17</v>
      </c>
      <c r="E156" s="8">
        <v>14</v>
      </c>
      <c r="F156" s="8">
        <v>1</v>
      </c>
      <c r="G156" s="8">
        <v>10</v>
      </c>
      <c r="H156" s="8">
        <v>6</v>
      </c>
      <c r="I156" s="8">
        <v>19</v>
      </c>
      <c r="J156" s="8">
        <v>17</v>
      </c>
      <c r="K156" s="8">
        <v>6</v>
      </c>
      <c r="L156" s="8">
        <v>2</v>
      </c>
      <c r="M156" s="8">
        <v>2</v>
      </c>
      <c r="N156" s="8">
        <v>44</v>
      </c>
      <c r="O156" s="8">
        <v>20</v>
      </c>
      <c r="P156" s="8">
        <v>3</v>
      </c>
      <c r="Q156" s="8">
        <v>4</v>
      </c>
      <c r="R156" s="8">
        <v>45</v>
      </c>
      <c r="S156" s="8">
        <v>34016</v>
      </c>
      <c r="T156" s="8">
        <v>1170</v>
      </c>
      <c r="U156" s="8">
        <v>1</v>
      </c>
      <c r="V156" s="8">
        <v>8</v>
      </c>
      <c r="W156" s="8">
        <v>5</v>
      </c>
      <c r="X156" s="8">
        <v>1</v>
      </c>
      <c r="Y156" s="8">
        <v>107</v>
      </c>
      <c r="Z156" s="8">
        <v>83</v>
      </c>
      <c r="AA156" s="8">
        <v>11</v>
      </c>
      <c r="AB156" s="8">
        <v>11</v>
      </c>
      <c r="AC156" s="8">
        <v>4</v>
      </c>
      <c r="AD156" s="8">
        <v>9</v>
      </c>
      <c r="AE156" s="8">
        <v>4</v>
      </c>
      <c r="AF156" s="8">
        <v>25</v>
      </c>
      <c r="AG156" s="8">
        <v>131</v>
      </c>
      <c r="AH156" s="8">
        <v>1</v>
      </c>
      <c r="AI156" s="8">
        <v>5</v>
      </c>
      <c r="AJ156" s="8">
        <v>21</v>
      </c>
      <c r="AK156" s="8">
        <v>4</v>
      </c>
      <c r="AL156" s="8">
        <v>73</v>
      </c>
      <c r="AM156" s="8">
        <v>3</v>
      </c>
      <c r="AN156" s="8">
        <v>3</v>
      </c>
      <c r="AO156" s="8">
        <v>17</v>
      </c>
      <c r="AP156" s="8">
        <v>8</v>
      </c>
      <c r="AQ156" s="8">
        <v>40</v>
      </c>
      <c r="AR156" s="8">
        <v>10</v>
      </c>
      <c r="AS156" s="8">
        <v>11</v>
      </c>
      <c r="AT156" s="8">
        <v>20</v>
      </c>
      <c r="AU156" s="8">
        <v>10</v>
      </c>
      <c r="AV156" s="8">
        <v>8</v>
      </c>
      <c r="AW156" s="8">
        <v>16</v>
      </c>
      <c r="AX156" s="8">
        <v>13</v>
      </c>
      <c r="AY156" s="8">
        <v>7</v>
      </c>
      <c r="AZ156" s="8">
        <v>284</v>
      </c>
      <c r="BA156" s="8">
        <v>5</v>
      </c>
      <c r="BB156" s="8">
        <v>5</v>
      </c>
      <c r="BC156" s="8">
        <v>9</v>
      </c>
      <c r="BD156" s="8">
        <v>36</v>
      </c>
      <c r="BE156" s="8">
        <v>0</v>
      </c>
      <c r="BF156" s="8">
        <v>2</v>
      </c>
      <c r="BG156" s="8">
        <v>4</v>
      </c>
      <c r="BH156" s="8">
        <v>6</v>
      </c>
      <c r="BI156" s="8">
        <v>859</v>
      </c>
      <c r="BJ156" s="8">
        <v>7</v>
      </c>
      <c r="BK156" s="8">
        <v>2</v>
      </c>
      <c r="BL156" s="8">
        <v>1</v>
      </c>
      <c r="BM156" s="8">
        <v>5</v>
      </c>
      <c r="BN156" s="8">
        <v>132</v>
      </c>
      <c r="BO156" s="8">
        <v>7</v>
      </c>
      <c r="BP156" s="8">
        <v>5</v>
      </c>
      <c r="BQ156" s="8">
        <v>45</v>
      </c>
      <c r="BR156" s="8">
        <v>3</v>
      </c>
      <c r="BS156" s="8">
        <v>15</v>
      </c>
      <c r="BT156" s="8">
        <v>23</v>
      </c>
      <c r="BU156" s="8">
        <v>69</v>
      </c>
      <c r="BV156" s="8">
        <v>25793</v>
      </c>
      <c r="BW156" s="8">
        <v>13</v>
      </c>
      <c r="BX156" s="8">
        <v>8</v>
      </c>
      <c r="BY156" s="8">
        <v>11</v>
      </c>
      <c r="BZ156" s="8">
        <v>4</v>
      </c>
      <c r="CA156" s="8">
        <v>36</v>
      </c>
      <c r="CB156" s="8">
        <v>1</v>
      </c>
      <c r="CC156" s="8">
        <v>2</v>
      </c>
      <c r="CD156" s="8">
        <v>4</v>
      </c>
      <c r="CE156" s="8">
        <v>7</v>
      </c>
      <c r="CF156" s="8">
        <v>2</v>
      </c>
      <c r="CG156" s="8">
        <v>16</v>
      </c>
      <c r="CH156" s="8">
        <v>14</v>
      </c>
      <c r="CI156" s="8">
        <v>1326</v>
      </c>
      <c r="CJ156" s="8">
        <v>0</v>
      </c>
      <c r="CK156" s="8">
        <v>0</v>
      </c>
      <c r="CL156" s="8">
        <v>32</v>
      </c>
      <c r="CM156" s="8">
        <v>3</v>
      </c>
      <c r="CN156" s="8">
        <v>8</v>
      </c>
      <c r="CO156" s="8">
        <v>2</v>
      </c>
      <c r="CP156" s="8">
        <v>5</v>
      </c>
      <c r="CQ156" s="8">
        <v>20</v>
      </c>
      <c r="CR156" s="8">
        <v>7</v>
      </c>
      <c r="CS156" s="8">
        <v>2</v>
      </c>
      <c r="CT156" s="8">
        <v>3</v>
      </c>
      <c r="CU156" s="8">
        <v>0</v>
      </c>
      <c r="CV156" s="8">
        <v>8</v>
      </c>
      <c r="CW156" s="8">
        <v>89</v>
      </c>
      <c r="CX156" s="8">
        <v>14</v>
      </c>
      <c r="CY156" s="8">
        <v>14</v>
      </c>
      <c r="CZ156" s="8">
        <v>9</v>
      </c>
      <c r="DA156" s="8">
        <v>4</v>
      </c>
      <c r="DB156" s="8">
        <v>8</v>
      </c>
      <c r="DC156" s="8">
        <v>5</v>
      </c>
      <c r="DD156" s="8">
        <v>6</v>
      </c>
      <c r="DE156" s="8">
        <v>131</v>
      </c>
      <c r="DF156" s="8">
        <v>83953</v>
      </c>
      <c r="DG156" s="8">
        <v>16</v>
      </c>
      <c r="DH156" s="8">
        <v>157</v>
      </c>
      <c r="DI156" s="8">
        <v>13</v>
      </c>
      <c r="DJ156" s="8">
        <v>646</v>
      </c>
      <c r="DK156" s="8">
        <v>17</v>
      </c>
      <c r="DL156" s="8">
        <v>24</v>
      </c>
      <c r="DM156" s="8">
        <v>6</v>
      </c>
      <c r="DN156" s="8">
        <v>8</v>
      </c>
      <c r="DO156" s="8">
        <v>36</v>
      </c>
      <c r="DP156" s="8">
        <v>6</v>
      </c>
      <c r="DQ156" s="8">
        <v>5</v>
      </c>
      <c r="DR156" s="8">
        <v>1</v>
      </c>
      <c r="DS156" s="8">
        <v>237</v>
      </c>
      <c r="DT156" s="8">
        <v>22</v>
      </c>
      <c r="DU156" s="8">
        <v>2</v>
      </c>
      <c r="DV156" s="8">
        <v>4</v>
      </c>
      <c r="DW156" s="8">
        <v>12</v>
      </c>
      <c r="DX156" s="8">
        <v>20</v>
      </c>
      <c r="DY156" s="8">
        <v>3</v>
      </c>
      <c r="DZ156" s="8">
        <v>4</v>
      </c>
      <c r="EA156" s="8">
        <v>12</v>
      </c>
      <c r="EB156" s="8">
        <v>20</v>
      </c>
      <c r="EC156" s="8">
        <v>5</v>
      </c>
      <c r="ED156" s="8">
        <v>8</v>
      </c>
      <c r="EE156" s="8">
        <v>1</v>
      </c>
      <c r="EF156" s="8">
        <v>23</v>
      </c>
      <c r="EG156" s="8">
        <v>7</v>
      </c>
    </row>
    <row r="157" spans="2:137" s="10" customFormat="1" ht="12.75">
      <c r="B157" s="11" t="s">
        <v>118</v>
      </c>
      <c r="C157" s="12">
        <f aca="true" t="shared" si="71" ref="C157:AH157">C156/150477</f>
        <v>7.974640642756035E-05</v>
      </c>
      <c r="D157" s="12">
        <f t="shared" si="71"/>
        <v>0.00011297407577237718</v>
      </c>
      <c r="E157" s="12">
        <f t="shared" si="71"/>
        <v>9.303747416548709E-05</v>
      </c>
      <c r="F157" s="12">
        <f t="shared" si="71"/>
        <v>6.645533868963363E-06</v>
      </c>
      <c r="G157" s="12">
        <f t="shared" si="71"/>
        <v>6.645533868963363E-05</v>
      </c>
      <c r="H157" s="12">
        <f t="shared" si="71"/>
        <v>3.987320321378018E-05</v>
      </c>
      <c r="I157" s="12">
        <f t="shared" si="71"/>
        <v>0.0001262651435103039</v>
      </c>
      <c r="J157" s="12">
        <f t="shared" si="71"/>
        <v>0.00011297407577237718</v>
      </c>
      <c r="K157" s="12">
        <f t="shared" si="71"/>
        <v>3.987320321378018E-05</v>
      </c>
      <c r="L157" s="12">
        <f t="shared" si="71"/>
        <v>1.3291067737926727E-05</v>
      </c>
      <c r="M157" s="12">
        <f t="shared" si="71"/>
        <v>1.3291067737926727E-05</v>
      </c>
      <c r="N157" s="12">
        <f t="shared" si="71"/>
        <v>0.00029240349023438797</v>
      </c>
      <c r="O157" s="12">
        <f t="shared" si="71"/>
        <v>0.00013291067737926726</v>
      </c>
      <c r="P157" s="12">
        <f t="shared" si="71"/>
        <v>1.993660160689009E-05</v>
      </c>
      <c r="Q157" s="12">
        <f t="shared" si="71"/>
        <v>2.6582135475853453E-05</v>
      </c>
      <c r="R157" s="12">
        <f t="shared" si="71"/>
        <v>0.00029904902410335133</v>
      </c>
      <c r="S157" s="12">
        <f t="shared" si="71"/>
        <v>0.22605448008665777</v>
      </c>
      <c r="T157" s="12">
        <f t="shared" si="71"/>
        <v>0.007775274626687135</v>
      </c>
      <c r="U157" s="12">
        <f t="shared" si="71"/>
        <v>6.645533868963363E-06</v>
      </c>
      <c r="V157" s="12">
        <f t="shared" si="71"/>
        <v>5.316427095170691E-05</v>
      </c>
      <c r="W157" s="12">
        <f t="shared" si="71"/>
        <v>3.3227669344816815E-05</v>
      </c>
      <c r="X157" s="12">
        <f t="shared" si="71"/>
        <v>6.645533868963363E-06</v>
      </c>
      <c r="Y157" s="12">
        <f t="shared" si="71"/>
        <v>0.0007110721239790798</v>
      </c>
      <c r="Z157" s="12">
        <f t="shared" si="71"/>
        <v>0.0005515793111239591</v>
      </c>
      <c r="AA157" s="12">
        <f t="shared" si="71"/>
        <v>7.310087255859699E-05</v>
      </c>
      <c r="AB157" s="12">
        <f t="shared" si="71"/>
        <v>7.310087255859699E-05</v>
      </c>
      <c r="AC157" s="12">
        <f t="shared" si="71"/>
        <v>2.6582135475853453E-05</v>
      </c>
      <c r="AD157" s="12">
        <f t="shared" si="71"/>
        <v>5.980980482067027E-05</v>
      </c>
      <c r="AE157" s="12">
        <f t="shared" si="71"/>
        <v>2.6582135475853453E-05</v>
      </c>
      <c r="AF157" s="12">
        <f t="shared" si="71"/>
        <v>0.00016613834672408407</v>
      </c>
      <c r="AG157" s="12">
        <f t="shared" si="71"/>
        <v>0.0008705649368342006</v>
      </c>
      <c r="AH157" s="12">
        <f t="shared" si="71"/>
        <v>6.645533868963363E-06</v>
      </c>
      <c r="AI157" s="12">
        <f aca="true" t="shared" si="72" ref="AI157:CT157">AI156/150477</f>
        <v>3.3227669344816815E-05</v>
      </c>
      <c r="AJ157" s="12">
        <f t="shared" si="72"/>
        <v>0.00013955621124823062</v>
      </c>
      <c r="AK157" s="12">
        <f t="shared" si="72"/>
        <v>2.6582135475853453E-05</v>
      </c>
      <c r="AL157" s="12">
        <f t="shared" si="72"/>
        <v>0.0004851239724343255</v>
      </c>
      <c r="AM157" s="12">
        <f t="shared" si="72"/>
        <v>1.993660160689009E-05</v>
      </c>
      <c r="AN157" s="12">
        <f t="shared" si="72"/>
        <v>1.993660160689009E-05</v>
      </c>
      <c r="AO157" s="12">
        <f t="shared" si="72"/>
        <v>0.00011297407577237718</v>
      </c>
      <c r="AP157" s="12">
        <f t="shared" si="72"/>
        <v>5.316427095170691E-05</v>
      </c>
      <c r="AQ157" s="12">
        <f t="shared" si="72"/>
        <v>0.0002658213547585345</v>
      </c>
      <c r="AR157" s="12">
        <f t="shared" si="72"/>
        <v>6.645533868963363E-05</v>
      </c>
      <c r="AS157" s="12">
        <f t="shared" si="72"/>
        <v>7.310087255859699E-05</v>
      </c>
      <c r="AT157" s="12">
        <f t="shared" si="72"/>
        <v>0.00013291067737926726</v>
      </c>
      <c r="AU157" s="12">
        <f t="shared" si="72"/>
        <v>6.645533868963363E-05</v>
      </c>
      <c r="AV157" s="12">
        <f t="shared" si="72"/>
        <v>5.316427095170691E-05</v>
      </c>
      <c r="AW157" s="12">
        <f t="shared" si="72"/>
        <v>0.00010632854190341381</v>
      </c>
      <c r="AX157" s="12">
        <f t="shared" si="72"/>
        <v>8.639194029652372E-05</v>
      </c>
      <c r="AY157" s="12">
        <f t="shared" si="72"/>
        <v>4.6518737082743545E-05</v>
      </c>
      <c r="AZ157" s="12">
        <f t="shared" si="72"/>
        <v>0.0018873316187855952</v>
      </c>
      <c r="BA157" s="12">
        <f t="shared" si="72"/>
        <v>3.3227669344816815E-05</v>
      </c>
      <c r="BB157" s="12">
        <f t="shared" si="72"/>
        <v>3.3227669344816815E-05</v>
      </c>
      <c r="BC157" s="12">
        <f t="shared" si="72"/>
        <v>5.980980482067027E-05</v>
      </c>
      <c r="BD157" s="12">
        <f t="shared" si="72"/>
        <v>0.00023923921928268107</v>
      </c>
      <c r="BE157" s="12">
        <f t="shared" si="72"/>
        <v>0</v>
      </c>
      <c r="BF157" s="12">
        <f t="shared" si="72"/>
        <v>1.3291067737926727E-05</v>
      </c>
      <c r="BG157" s="12">
        <f t="shared" si="72"/>
        <v>2.6582135475853453E-05</v>
      </c>
      <c r="BH157" s="12">
        <f t="shared" si="72"/>
        <v>3.987320321378018E-05</v>
      </c>
      <c r="BI157" s="12">
        <f t="shared" si="72"/>
        <v>0.0057085135934395285</v>
      </c>
      <c r="BJ157" s="12">
        <f t="shared" si="72"/>
        <v>4.6518737082743545E-05</v>
      </c>
      <c r="BK157" s="12">
        <f t="shared" si="72"/>
        <v>1.3291067737926727E-05</v>
      </c>
      <c r="BL157" s="12">
        <f t="shared" si="72"/>
        <v>6.645533868963363E-06</v>
      </c>
      <c r="BM157" s="12">
        <f t="shared" si="72"/>
        <v>3.3227669344816815E-05</v>
      </c>
      <c r="BN157" s="12">
        <f t="shared" si="72"/>
        <v>0.000877210470703164</v>
      </c>
      <c r="BO157" s="12">
        <f t="shared" si="72"/>
        <v>4.6518737082743545E-05</v>
      </c>
      <c r="BP157" s="12">
        <f t="shared" si="72"/>
        <v>3.3227669344816815E-05</v>
      </c>
      <c r="BQ157" s="12">
        <f t="shared" si="72"/>
        <v>0.00029904902410335133</v>
      </c>
      <c r="BR157" s="12">
        <f t="shared" si="72"/>
        <v>1.993660160689009E-05</v>
      </c>
      <c r="BS157" s="12">
        <f t="shared" si="72"/>
        <v>9.968300803445045E-05</v>
      </c>
      <c r="BT157" s="12">
        <f t="shared" si="72"/>
        <v>0.00015284727898615735</v>
      </c>
      <c r="BU157" s="12">
        <f t="shared" si="72"/>
        <v>0.00045854183695847206</v>
      </c>
      <c r="BV157" s="12">
        <f t="shared" si="72"/>
        <v>0.17140825508217203</v>
      </c>
      <c r="BW157" s="12">
        <f t="shared" si="72"/>
        <v>8.639194029652372E-05</v>
      </c>
      <c r="BX157" s="12">
        <f t="shared" si="72"/>
        <v>5.316427095170691E-05</v>
      </c>
      <c r="BY157" s="12">
        <f t="shared" si="72"/>
        <v>7.310087255859699E-05</v>
      </c>
      <c r="BZ157" s="12">
        <f t="shared" si="72"/>
        <v>2.6582135475853453E-05</v>
      </c>
      <c r="CA157" s="12">
        <f t="shared" si="72"/>
        <v>0.00023923921928268107</v>
      </c>
      <c r="CB157" s="12">
        <f t="shared" si="72"/>
        <v>6.645533868963363E-06</v>
      </c>
      <c r="CC157" s="12">
        <f t="shared" si="72"/>
        <v>1.3291067737926727E-05</v>
      </c>
      <c r="CD157" s="12">
        <f t="shared" si="72"/>
        <v>2.6582135475853453E-05</v>
      </c>
      <c r="CE157" s="12">
        <f t="shared" si="72"/>
        <v>4.6518737082743545E-05</v>
      </c>
      <c r="CF157" s="12">
        <f t="shared" si="72"/>
        <v>1.3291067737926727E-05</v>
      </c>
      <c r="CG157" s="12">
        <f t="shared" si="72"/>
        <v>0.00010632854190341381</v>
      </c>
      <c r="CH157" s="12">
        <f t="shared" si="72"/>
        <v>9.303747416548709E-05</v>
      </c>
      <c r="CI157" s="12">
        <f t="shared" si="72"/>
        <v>0.00881197791024542</v>
      </c>
      <c r="CJ157" s="12">
        <f t="shared" si="72"/>
        <v>0</v>
      </c>
      <c r="CK157" s="12">
        <f t="shared" si="72"/>
        <v>0</v>
      </c>
      <c r="CL157" s="12">
        <f t="shared" si="72"/>
        <v>0.00021265708380682763</v>
      </c>
      <c r="CM157" s="12">
        <f t="shared" si="72"/>
        <v>1.993660160689009E-05</v>
      </c>
      <c r="CN157" s="12">
        <f t="shared" si="72"/>
        <v>5.316427095170691E-05</v>
      </c>
      <c r="CO157" s="12">
        <f t="shared" si="72"/>
        <v>1.3291067737926727E-05</v>
      </c>
      <c r="CP157" s="12">
        <f t="shared" si="72"/>
        <v>3.3227669344816815E-05</v>
      </c>
      <c r="CQ157" s="12">
        <f t="shared" si="72"/>
        <v>0.00013291067737926726</v>
      </c>
      <c r="CR157" s="12">
        <f t="shared" si="72"/>
        <v>4.6518737082743545E-05</v>
      </c>
      <c r="CS157" s="12">
        <f t="shared" si="72"/>
        <v>1.3291067737926727E-05</v>
      </c>
      <c r="CT157" s="12">
        <f t="shared" si="72"/>
        <v>1.993660160689009E-05</v>
      </c>
      <c r="CU157" s="12">
        <f aca="true" t="shared" si="73" ref="CU157:EG157">CU156/150477</f>
        <v>0</v>
      </c>
      <c r="CV157" s="12">
        <f t="shared" si="73"/>
        <v>5.316427095170691E-05</v>
      </c>
      <c r="CW157" s="12">
        <f t="shared" si="73"/>
        <v>0.0005914525143377393</v>
      </c>
      <c r="CX157" s="12">
        <f t="shared" si="73"/>
        <v>9.303747416548709E-05</v>
      </c>
      <c r="CY157" s="12">
        <f t="shared" si="73"/>
        <v>9.303747416548709E-05</v>
      </c>
      <c r="CZ157" s="12">
        <f t="shared" si="73"/>
        <v>5.980980482067027E-05</v>
      </c>
      <c r="DA157" s="12">
        <f t="shared" si="73"/>
        <v>2.6582135475853453E-05</v>
      </c>
      <c r="DB157" s="12">
        <f t="shared" si="73"/>
        <v>5.316427095170691E-05</v>
      </c>
      <c r="DC157" s="12">
        <f t="shared" si="73"/>
        <v>3.3227669344816815E-05</v>
      </c>
      <c r="DD157" s="12">
        <f t="shared" si="73"/>
        <v>3.987320321378018E-05</v>
      </c>
      <c r="DE157" s="12">
        <f t="shared" si="73"/>
        <v>0.0008705649368342006</v>
      </c>
      <c r="DF157" s="12">
        <f t="shared" si="73"/>
        <v>0.5579125049010812</v>
      </c>
      <c r="DG157" s="12">
        <f t="shared" si="73"/>
        <v>0.00010632854190341381</v>
      </c>
      <c r="DH157" s="12">
        <f t="shared" si="73"/>
        <v>0.001043348817427248</v>
      </c>
      <c r="DI157" s="12">
        <f t="shared" si="73"/>
        <v>8.639194029652372E-05</v>
      </c>
      <c r="DJ157" s="12">
        <f t="shared" si="73"/>
        <v>0.0042930148793503325</v>
      </c>
      <c r="DK157" s="12">
        <f t="shared" si="73"/>
        <v>0.00011297407577237718</v>
      </c>
      <c r="DL157" s="12">
        <f t="shared" si="73"/>
        <v>0.0001594928128551207</v>
      </c>
      <c r="DM157" s="12">
        <f t="shared" si="73"/>
        <v>3.987320321378018E-05</v>
      </c>
      <c r="DN157" s="12">
        <f t="shared" si="73"/>
        <v>5.316427095170691E-05</v>
      </c>
      <c r="DO157" s="12">
        <f t="shared" si="73"/>
        <v>0.00023923921928268107</v>
      </c>
      <c r="DP157" s="12">
        <f t="shared" si="73"/>
        <v>3.987320321378018E-05</v>
      </c>
      <c r="DQ157" s="12">
        <f t="shared" si="73"/>
        <v>3.3227669344816815E-05</v>
      </c>
      <c r="DR157" s="12">
        <f t="shared" si="73"/>
        <v>6.645533868963363E-06</v>
      </c>
      <c r="DS157" s="12">
        <f t="shared" si="73"/>
        <v>0.0015749915269443172</v>
      </c>
      <c r="DT157" s="12">
        <f t="shared" si="73"/>
        <v>0.00014620174511719398</v>
      </c>
      <c r="DU157" s="12">
        <f t="shared" si="73"/>
        <v>1.3291067737926727E-05</v>
      </c>
      <c r="DV157" s="12">
        <f t="shared" si="73"/>
        <v>2.6582135475853453E-05</v>
      </c>
      <c r="DW157" s="12">
        <f t="shared" si="73"/>
        <v>7.974640642756035E-05</v>
      </c>
      <c r="DX157" s="12">
        <f t="shared" si="73"/>
        <v>0.00013291067737926726</v>
      </c>
      <c r="DY157" s="12">
        <f t="shared" si="73"/>
        <v>1.993660160689009E-05</v>
      </c>
      <c r="DZ157" s="12">
        <f t="shared" si="73"/>
        <v>2.6582135475853453E-05</v>
      </c>
      <c r="EA157" s="12">
        <f t="shared" si="73"/>
        <v>7.974640642756035E-05</v>
      </c>
      <c r="EB157" s="12">
        <f t="shared" si="73"/>
        <v>0.00013291067737926726</v>
      </c>
      <c r="EC157" s="12">
        <f t="shared" si="73"/>
        <v>3.3227669344816815E-05</v>
      </c>
      <c r="ED157" s="12">
        <f t="shared" si="73"/>
        <v>5.316427095170691E-05</v>
      </c>
      <c r="EE157" s="12">
        <f t="shared" si="73"/>
        <v>6.645533868963363E-06</v>
      </c>
      <c r="EF157" s="12">
        <f t="shared" si="73"/>
        <v>0.00015284727898615735</v>
      </c>
      <c r="EG157" s="12">
        <f t="shared" si="73"/>
        <v>4.6518737082743545E-05</v>
      </c>
    </row>
    <row r="158" spans="2:137" ht="4.5" customHeight="1">
      <c r="B158" s="13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  <c r="DY158" s="8"/>
      <c r="DZ158" s="8"/>
      <c r="EA158" s="8"/>
      <c r="EB158" s="8"/>
      <c r="EC158" s="8"/>
      <c r="ED158" s="8"/>
      <c r="EE158" s="8"/>
      <c r="EF158" s="8"/>
      <c r="EG158" s="8"/>
    </row>
    <row r="159" spans="1:137" ht="12.75">
      <c r="A159" s="3" t="s">
        <v>77</v>
      </c>
      <c r="B159" s="13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  <c r="DY159" s="8"/>
      <c r="DZ159" s="8"/>
      <c r="EA159" s="8"/>
      <c r="EB159" s="8"/>
      <c r="EC159" s="8"/>
      <c r="ED159" s="8"/>
      <c r="EE159" s="8"/>
      <c r="EF159" s="8"/>
      <c r="EG159" s="8"/>
    </row>
    <row r="160" spans="2:137" ht="12.75">
      <c r="B160" s="7" t="s">
        <v>70</v>
      </c>
      <c r="C160" s="8">
        <v>9</v>
      </c>
      <c r="D160" s="8">
        <v>13</v>
      </c>
      <c r="E160" s="8">
        <v>7</v>
      </c>
      <c r="F160" s="8">
        <v>9</v>
      </c>
      <c r="G160" s="8">
        <v>16</v>
      </c>
      <c r="H160" s="8">
        <v>16</v>
      </c>
      <c r="I160" s="8">
        <v>14</v>
      </c>
      <c r="J160" s="8">
        <v>17</v>
      </c>
      <c r="K160" s="8">
        <v>6</v>
      </c>
      <c r="L160" s="8">
        <v>4</v>
      </c>
      <c r="M160" s="8">
        <v>7</v>
      </c>
      <c r="N160" s="8">
        <v>38</v>
      </c>
      <c r="O160" s="8">
        <v>21</v>
      </c>
      <c r="P160" s="8">
        <v>3</v>
      </c>
      <c r="Q160" s="8">
        <v>7</v>
      </c>
      <c r="R160" s="8">
        <v>38</v>
      </c>
      <c r="S160" s="8">
        <v>19503</v>
      </c>
      <c r="T160" s="8">
        <v>973</v>
      </c>
      <c r="U160" s="8">
        <v>3</v>
      </c>
      <c r="V160" s="8">
        <v>0</v>
      </c>
      <c r="W160" s="8">
        <v>6</v>
      </c>
      <c r="X160" s="8">
        <v>5</v>
      </c>
      <c r="Y160" s="8">
        <v>103</v>
      </c>
      <c r="Z160" s="8">
        <v>89</v>
      </c>
      <c r="AA160" s="8">
        <v>4</v>
      </c>
      <c r="AB160" s="8">
        <v>4</v>
      </c>
      <c r="AC160" s="8">
        <v>4</v>
      </c>
      <c r="AD160" s="8">
        <v>1</v>
      </c>
      <c r="AE160" s="8">
        <v>2</v>
      </c>
      <c r="AF160" s="8">
        <v>11</v>
      </c>
      <c r="AG160" s="8">
        <v>178</v>
      </c>
      <c r="AH160" s="8">
        <v>7</v>
      </c>
      <c r="AI160" s="8">
        <v>0</v>
      </c>
      <c r="AJ160" s="8">
        <v>11</v>
      </c>
      <c r="AK160" s="8">
        <v>3</v>
      </c>
      <c r="AL160" s="8">
        <v>76</v>
      </c>
      <c r="AM160" s="8">
        <v>5</v>
      </c>
      <c r="AN160" s="8">
        <v>2</v>
      </c>
      <c r="AO160" s="8">
        <v>13</v>
      </c>
      <c r="AP160" s="8">
        <v>15</v>
      </c>
      <c r="AQ160" s="8">
        <v>10</v>
      </c>
      <c r="AR160" s="8">
        <v>4</v>
      </c>
      <c r="AS160" s="8">
        <v>13</v>
      </c>
      <c r="AT160" s="8">
        <v>15</v>
      </c>
      <c r="AU160" s="8">
        <v>12</v>
      </c>
      <c r="AV160" s="8">
        <v>5</v>
      </c>
      <c r="AW160" s="8">
        <v>17</v>
      </c>
      <c r="AX160" s="8">
        <v>19</v>
      </c>
      <c r="AY160" s="8">
        <v>11</v>
      </c>
      <c r="AZ160" s="8">
        <v>226</v>
      </c>
      <c r="BA160" s="8">
        <v>4</v>
      </c>
      <c r="BB160" s="8">
        <v>4</v>
      </c>
      <c r="BC160" s="8">
        <v>18</v>
      </c>
      <c r="BD160" s="8">
        <v>22</v>
      </c>
      <c r="BE160" s="8">
        <v>2</v>
      </c>
      <c r="BF160" s="8">
        <v>0</v>
      </c>
      <c r="BG160" s="8">
        <v>2</v>
      </c>
      <c r="BH160" s="8">
        <v>4</v>
      </c>
      <c r="BI160" s="8">
        <v>35</v>
      </c>
      <c r="BJ160" s="8">
        <v>9</v>
      </c>
      <c r="BK160" s="8">
        <v>1</v>
      </c>
      <c r="BL160" s="8">
        <v>1</v>
      </c>
      <c r="BM160" s="8">
        <v>1</v>
      </c>
      <c r="BN160" s="8">
        <v>8</v>
      </c>
      <c r="BO160" s="8">
        <v>2</v>
      </c>
      <c r="BP160" s="8">
        <v>3</v>
      </c>
      <c r="BQ160" s="8">
        <v>78</v>
      </c>
      <c r="BR160" s="8">
        <v>3</v>
      </c>
      <c r="BS160" s="8">
        <v>1</v>
      </c>
      <c r="BT160" s="8">
        <v>59</v>
      </c>
      <c r="BU160" s="8">
        <v>64</v>
      </c>
      <c r="BV160" s="8">
        <v>23512</v>
      </c>
      <c r="BW160" s="8">
        <v>6</v>
      </c>
      <c r="BX160" s="8">
        <v>23</v>
      </c>
      <c r="BY160" s="8">
        <v>10</v>
      </c>
      <c r="BZ160" s="8">
        <v>1</v>
      </c>
      <c r="CA160" s="8">
        <v>40</v>
      </c>
      <c r="CB160" s="8">
        <v>3</v>
      </c>
      <c r="CC160" s="8">
        <v>1</v>
      </c>
      <c r="CD160" s="8">
        <v>2</v>
      </c>
      <c r="CE160" s="8">
        <v>9</v>
      </c>
      <c r="CF160" s="8">
        <v>2</v>
      </c>
      <c r="CG160" s="8">
        <v>18</v>
      </c>
      <c r="CH160" s="8">
        <v>10</v>
      </c>
      <c r="CI160" s="8">
        <v>93</v>
      </c>
      <c r="CJ160" s="8">
        <v>0</v>
      </c>
      <c r="CK160" s="8">
        <v>8</v>
      </c>
      <c r="CL160" s="8">
        <v>16</v>
      </c>
      <c r="CM160" s="8">
        <v>7</v>
      </c>
      <c r="CN160" s="8">
        <v>3</v>
      </c>
      <c r="CO160" s="8">
        <v>1</v>
      </c>
      <c r="CP160" s="8">
        <v>7</v>
      </c>
      <c r="CQ160" s="8">
        <v>12</v>
      </c>
      <c r="CR160" s="8">
        <v>6</v>
      </c>
      <c r="CS160" s="8">
        <v>4</v>
      </c>
      <c r="CT160" s="8">
        <v>8</v>
      </c>
      <c r="CU160" s="8">
        <v>0</v>
      </c>
      <c r="CV160" s="8">
        <v>4</v>
      </c>
      <c r="CW160" s="8">
        <v>319</v>
      </c>
      <c r="CX160" s="8">
        <v>19</v>
      </c>
      <c r="CY160" s="8">
        <v>8</v>
      </c>
      <c r="CZ160" s="8">
        <v>12</v>
      </c>
      <c r="DA160" s="8">
        <v>3</v>
      </c>
      <c r="DB160" s="8">
        <v>2</v>
      </c>
      <c r="DC160" s="8">
        <v>9</v>
      </c>
      <c r="DD160" s="8">
        <v>8</v>
      </c>
      <c r="DE160" s="8">
        <v>325</v>
      </c>
      <c r="DF160" s="8">
        <v>88302</v>
      </c>
      <c r="DG160" s="8">
        <v>16</v>
      </c>
      <c r="DH160" s="8">
        <v>202</v>
      </c>
      <c r="DI160" s="8">
        <v>6</v>
      </c>
      <c r="DJ160" s="8">
        <v>22</v>
      </c>
      <c r="DK160" s="8">
        <v>11</v>
      </c>
      <c r="DL160" s="8">
        <v>53</v>
      </c>
      <c r="DM160" s="8">
        <v>2</v>
      </c>
      <c r="DN160" s="8">
        <v>2</v>
      </c>
      <c r="DO160" s="8">
        <v>13</v>
      </c>
      <c r="DP160" s="8">
        <v>6</v>
      </c>
      <c r="DQ160" s="8">
        <v>9</v>
      </c>
      <c r="DR160" s="8">
        <v>0</v>
      </c>
      <c r="DS160" s="8">
        <v>190</v>
      </c>
      <c r="DT160" s="8">
        <v>10</v>
      </c>
      <c r="DU160" s="8">
        <v>1</v>
      </c>
      <c r="DV160" s="8">
        <v>5</v>
      </c>
      <c r="DW160" s="8">
        <v>9</v>
      </c>
      <c r="DX160" s="8">
        <v>3</v>
      </c>
      <c r="DY160" s="8">
        <v>6</v>
      </c>
      <c r="DZ160" s="8">
        <v>2</v>
      </c>
      <c r="EA160" s="8">
        <v>14</v>
      </c>
      <c r="EB160" s="8">
        <v>10</v>
      </c>
      <c r="EC160" s="8">
        <v>6</v>
      </c>
      <c r="ED160" s="8">
        <v>8</v>
      </c>
      <c r="EE160" s="8">
        <v>4</v>
      </c>
      <c r="EF160" s="8">
        <v>4</v>
      </c>
      <c r="EG160" s="8">
        <v>2</v>
      </c>
    </row>
    <row r="161" spans="2:137" ht="12.75">
      <c r="B161" s="7" t="s">
        <v>75</v>
      </c>
      <c r="C161" s="8">
        <v>1</v>
      </c>
      <c r="D161" s="8">
        <v>6</v>
      </c>
      <c r="E161" s="8">
        <v>6</v>
      </c>
      <c r="F161" s="8">
        <v>1</v>
      </c>
      <c r="G161" s="8">
        <v>5</v>
      </c>
      <c r="H161" s="8">
        <v>3</v>
      </c>
      <c r="I161" s="8">
        <v>3</v>
      </c>
      <c r="J161" s="8">
        <v>1</v>
      </c>
      <c r="K161" s="8">
        <v>0</v>
      </c>
      <c r="L161" s="8">
        <v>1</v>
      </c>
      <c r="M161" s="8">
        <v>3</v>
      </c>
      <c r="N161" s="8">
        <v>29</v>
      </c>
      <c r="O161" s="8">
        <v>5</v>
      </c>
      <c r="P161" s="8">
        <v>0</v>
      </c>
      <c r="Q161" s="8">
        <v>4</v>
      </c>
      <c r="R161" s="8">
        <v>14</v>
      </c>
      <c r="S161" s="8">
        <v>2490</v>
      </c>
      <c r="T161" s="8">
        <v>157</v>
      </c>
      <c r="U161" s="8">
        <v>0</v>
      </c>
      <c r="V161" s="8">
        <v>1</v>
      </c>
      <c r="W161" s="8">
        <v>1</v>
      </c>
      <c r="X161" s="8">
        <v>0</v>
      </c>
      <c r="Y161" s="8">
        <v>24</v>
      </c>
      <c r="Z161" s="8">
        <v>20</v>
      </c>
      <c r="AA161" s="8">
        <v>0</v>
      </c>
      <c r="AB161" s="8">
        <v>0</v>
      </c>
      <c r="AC161" s="8">
        <v>0</v>
      </c>
      <c r="AD161" s="8">
        <v>2</v>
      </c>
      <c r="AE161" s="8">
        <v>1</v>
      </c>
      <c r="AF161" s="8">
        <v>5</v>
      </c>
      <c r="AG161" s="8">
        <v>20</v>
      </c>
      <c r="AH161" s="8">
        <v>0</v>
      </c>
      <c r="AI161" s="8">
        <v>1</v>
      </c>
      <c r="AJ161" s="8">
        <v>3</v>
      </c>
      <c r="AK161" s="8">
        <v>0</v>
      </c>
      <c r="AL161" s="8">
        <v>13</v>
      </c>
      <c r="AM161" s="8">
        <v>2</v>
      </c>
      <c r="AN161" s="8">
        <v>2</v>
      </c>
      <c r="AO161" s="8">
        <v>1</v>
      </c>
      <c r="AP161" s="8">
        <v>5</v>
      </c>
      <c r="AQ161" s="8">
        <v>0</v>
      </c>
      <c r="AR161" s="8">
        <v>0</v>
      </c>
      <c r="AS161" s="8">
        <v>3</v>
      </c>
      <c r="AT161" s="8">
        <v>2</v>
      </c>
      <c r="AU161" s="8">
        <v>1</v>
      </c>
      <c r="AV161" s="8">
        <v>1</v>
      </c>
      <c r="AW161" s="8">
        <v>3</v>
      </c>
      <c r="AX161" s="8">
        <v>7</v>
      </c>
      <c r="AY161" s="8">
        <v>4</v>
      </c>
      <c r="AZ161" s="8">
        <v>37</v>
      </c>
      <c r="BA161" s="8">
        <v>1</v>
      </c>
      <c r="BB161" s="8">
        <v>0</v>
      </c>
      <c r="BC161" s="8">
        <v>1</v>
      </c>
      <c r="BD161" s="8">
        <v>3</v>
      </c>
      <c r="BE161" s="8">
        <v>0</v>
      </c>
      <c r="BF161" s="8">
        <v>0</v>
      </c>
      <c r="BG161" s="8">
        <v>0</v>
      </c>
      <c r="BH161" s="8">
        <v>0</v>
      </c>
      <c r="BI161" s="8">
        <v>0</v>
      </c>
      <c r="BJ161" s="8">
        <v>3</v>
      </c>
      <c r="BK161" s="8">
        <v>1</v>
      </c>
      <c r="BL161" s="8">
        <v>2</v>
      </c>
      <c r="BM161" s="8">
        <v>1</v>
      </c>
      <c r="BN161" s="8">
        <v>2</v>
      </c>
      <c r="BO161" s="8">
        <v>0</v>
      </c>
      <c r="BP161" s="8">
        <v>0</v>
      </c>
      <c r="BQ161" s="8">
        <v>16</v>
      </c>
      <c r="BR161" s="8">
        <v>1</v>
      </c>
      <c r="BS161" s="8">
        <v>0</v>
      </c>
      <c r="BT161" s="8">
        <v>1</v>
      </c>
      <c r="BU161" s="8">
        <v>3</v>
      </c>
      <c r="BV161" s="8">
        <v>2523</v>
      </c>
      <c r="BW161" s="8">
        <v>0</v>
      </c>
      <c r="BX161" s="8">
        <v>1</v>
      </c>
      <c r="BY161" s="8">
        <v>6</v>
      </c>
      <c r="BZ161" s="8">
        <v>2</v>
      </c>
      <c r="CA161" s="8">
        <v>18</v>
      </c>
      <c r="CB161" s="8">
        <v>0</v>
      </c>
      <c r="CC161" s="8">
        <v>0</v>
      </c>
      <c r="CD161" s="8">
        <v>0</v>
      </c>
      <c r="CE161" s="8">
        <v>3</v>
      </c>
      <c r="CF161" s="8">
        <v>1</v>
      </c>
      <c r="CG161" s="8">
        <v>3</v>
      </c>
      <c r="CH161" s="8">
        <v>0</v>
      </c>
      <c r="CI161" s="8">
        <v>0</v>
      </c>
      <c r="CJ161" s="8">
        <v>0</v>
      </c>
      <c r="CK161" s="8">
        <v>0</v>
      </c>
      <c r="CL161" s="8">
        <v>2</v>
      </c>
      <c r="CM161" s="8">
        <v>1</v>
      </c>
      <c r="CN161" s="8">
        <v>0</v>
      </c>
      <c r="CO161" s="8">
        <v>0</v>
      </c>
      <c r="CP161" s="8">
        <v>0</v>
      </c>
      <c r="CQ161" s="8">
        <v>0</v>
      </c>
      <c r="CR161" s="8">
        <v>0</v>
      </c>
      <c r="CS161" s="8">
        <v>0</v>
      </c>
      <c r="CT161" s="8">
        <v>0</v>
      </c>
      <c r="CU161" s="8">
        <v>0</v>
      </c>
      <c r="CV161" s="8">
        <v>0</v>
      </c>
      <c r="CW161" s="8">
        <v>13</v>
      </c>
      <c r="CX161" s="8">
        <v>4</v>
      </c>
      <c r="CY161" s="8">
        <v>2</v>
      </c>
      <c r="CZ161" s="8">
        <v>0</v>
      </c>
      <c r="DA161" s="8">
        <v>1</v>
      </c>
      <c r="DB161" s="8">
        <v>1</v>
      </c>
      <c r="DC161" s="8">
        <v>0</v>
      </c>
      <c r="DD161" s="8">
        <v>1</v>
      </c>
      <c r="DE161" s="8">
        <v>46</v>
      </c>
      <c r="DF161" s="8">
        <v>12029</v>
      </c>
      <c r="DG161" s="8">
        <v>0</v>
      </c>
      <c r="DH161" s="8">
        <v>9</v>
      </c>
      <c r="DI161" s="8">
        <v>4</v>
      </c>
      <c r="DJ161" s="8">
        <v>1</v>
      </c>
      <c r="DK161" s="8">
        <v>1</v>
      </c>
      <c r="DL161" s="8">
        <v>20</v>
      </c>
      <c r="DM161" s="8">
        <v>0</v>
      </c>
      <c r="DN161" s="8">
        <v>0</v>
      </c>
      <c r="DO161" s="8">
        <v>1</v>
      </c>
      <c r="DP161" s="8">
        <v>2</v>
      </c>
      <c r="DQ161" s="8">
        <v>0</v>
      </c>
      <c r="DR161" s="8">
        <v>1</v>
      </c>
      <c r="DS161" s="8">
        <v>32</v>
      </c>
      <c r="DT161" s="8">
        <v>4</v>
      </c>
      <c r="DU161" s="8">
        <v>2</v>
      </c>
      <c r="DV161" s="8">
        <v>1</v>
      </c>
      <c r="DW161" s="8">
        <v>6</v>
      </c>
      <c r="DX161" s="8">
        <v>1</v>
      </c>
      <c r="DY161" s="8">
        <v>1</v>
      </c>
      <c r="DZ161" s="8">
        <v>2</v>
      </c>
      <c r="EA161" s="8">
        <v>5</v>
      </c>
      <c r="EB161" s="8">
        <v>0</v>
      </c>
      <c r="EC161" s="8">
        <v>1</v>
      </c>
      <c r="ED161" s="8">
        <v>0</v>
      </c>
      <c r="EE161" s="8">
        <v>0</v>
      </c>
      <c r="EF161" s="8">
        <v>0</v>
      </c>
      <c r="EG161" s="8">
        <v>0</v>
      </c>
    </row>
    <row r="162" spans="2:137" ht="12.75">
      <c r="B162" s="7" t="s">
        <v>76</v>
      </c>
      <c r="C162" s="8">
        <v>7</v>
      </c>
      <c r="D162" s="8">
        <v>5</v>
      </c>
      <c r="E162" s="8">
        <v>2</v>
      </c>
      <c r="F162" s="8">
        <v>4</v>
      </c>
      <c r="G162" s="8">
        <v>7</v>
      </c>
      <c r="H162" s="8">
        <v>2</v>
      </c>
      <c r="I162" s="8">
        <v>13</v>
      </c>
      <c r="J162" s="8">
        <v>1</v>
      </c>
      <c r="K162" s="8">
        <v>1</v>
      </c>
      <c r="L162" s="8">
        <v>3</v>
      </c>
      <c r="M162" s="8">
        <v>0</v>
      </c>
      <c r="N162" s="8">
        <v>21</v>
      </c>
      <c r="O162" s="8">
        <v>18</v>
      </c>
      <c r="P162" s="8">
        <v>1</v>
      </c>
      <c r="Q162" s="8">
        <v>1</v>
      </c>
      <c r="R162" s="8">
        <v>12</v>
      </c>
      <c r="S162" s="8">
        <v>8782</v>
      </c>
      <c r="T162" s="8">
        <v>836</v>
      </c>
      <c r="U162" s="8">
        <v>0</v>
      </c>
      <c r="V162" s="8">
        <v>5</v>
      </c>
      <c r="W162" s="8">
        <v>3</v>
      </c>
      <c r="X162" s="8">
        <v>2</v>
      </c>
      <c r="Y162" s="8">
        <v>40</v>
      </c>
      <c r="Z162" s="8">
        <v>41</v>
      </c>
      <c r="AA162" s="8">
        <v>1</v>
      </c>
      <c r="AB162" s="8">
        <v>1</v>
      </c>
      <c r="AC162" s="8">
        <v>1</v>
      </c>
      <c r="AD162" s="8">
        <v>1</v>
      </c>
      <c r="AE162" s="8">
        <v>1</v>
      </c>
      <c r="AF162" s="8">
        <v>6</v>
      </c>
      <c r="AG162" s="8">
        <v>61</v>
      </c>
      <c r="AH162" s="8">
        <v>0</v>
      </c>
      <c r="AI162" s="8">
        <v>4</v>
      </c>
      <c r="AJ162" s="8">
        <v>5</v>
      </c>
      <c r="AK162" s="8">
        <v>3</v>
      </c>
      <c r="AL162" s="8">
        <v>29</v>
      </c>
      <c r="AM162" s="8">
        <v>0</v>
      </c>
      <c r="AN162" s="8">
        <v>1</v>
      </c>
      <c r="AO162" s="8">
        <v>14</v>
      </c>
      <c r="AP162" s="8">
        <v>10</v>
      </c>
      <c r="AQ162" s="8">
        <v>5</v>
      </c>
      <c r="AR162" s="8">
        <v>1</v>
      </c>
      <c r="AS162" s="8">
        <v>10</v>
      </c>
      <c r="AT162" s="8">
        <v>7</v>
      </c>
      <c r="AU162" s="8">
        <v>4</v>
      </c>
      <c r="AV162" s="8">
        <v>1</v>
      </c>
      <c r="AW162" s="8">
        <v>5</v>
      </c>
      <c r="AX162" s="8">
        <v>10</v>
      </c>
      <c r="AY162" s="8">
        <v>4</v>
      </c>
      <c r="AZ162" s="8">
        <v>197</v>
      </c>
      <c r="BA162" s="8">
        <v>3</v>
      </c>
      <c r="BB162" s="8">
        <v>2</v>
      </c>
      <c r="BC162" s="8">
        <v>8</v>
      </c>
      <c r="BD162" s="8">
        <v>10</v>
      </c>
      <c r="BE162" s="8">
        <v>0</v>
      </c>
      <c r="BF162" s="8">
        <v>2</v>
      </c>
      <c r="BG162" s="8">
        <v>3</v>
      </c>
      <c r="BH162" s="8">
        <v>1</v>
      </c>
      <c r="BI162" s="8">
        <v>7</v>
      </c>
      <c r="BJ162" s="8">
        <v>3</v>
      </c>
      <c r="BK162" s="8">
        <v>1</v>
      </c>
      <c r="BL162" s="8">
        <v>0</v>
      </c>
      <c r="BM162" s="8">
        <v>1</v>
      </c>
      <c r="BN162" s="8">
        <v>4</v>
      </c>
      <c r="BO162" s="8">
        <v>1</v>
      </c>
      <c r="BP162" s="8">
        <v>2</v>
      </c>
      <c r="BQ162" s="8">
        <v>35</v>
      </c>
      <c r="BR162" s="8">
        <v>1</v>
      </c>
      <c r="BS162" s="8">
        <v>0</v>
      </c>
      <c r="BT162" s="8">
        <v>163</v>
      </c>
      <c r="BU162" s="8">
        <v>17</v>
      </c>
      <c r="BV162" s="8">
        <v>9624</v>
      </c>
      <c r="BW162" s="8">
        <v>3</v>
      </c>
      <c r="BX162" s="8">
        <v>1</v>
      </c>
      <c r="BY162" s="8">
        <v>5</v>
      </c>
      <c r="BZ162" s="8">
        <v>3</v>
      </c>
      <c r="CA162" s="8">
        <v>14</v>
      </c>
      <c r="CB162" s="8">
        <v>1</v>
      </c>
      <c r="CC162" s="8">
        <v>0</v>
      </c>
      <c r="CD162" s="8">
        <v>0</v>
      </c>
      <c r="CE162" s="8">
        <v>2</v>
      </c>
      <c r="CF162" s="8">
        <v>1</v>
      </c>
      <c r="CG162" s="8">
        <v>6</v>
      </c>
      <c r="CH162" s="8">
        <v>5</v>
      </c>
      <c r="CI162" s="8">
        <v>29</v>
      </c>
      <c r="CJ162" s="8">
        <v>0</v>
      </c>
      <c r="CK162" s="8">
        <v>3</v>
      </c>
      <c r="CL162" s="8">
        <v>1</v>
      </c>
      <c r="CM162" s="8">
        <v>0</v>
      </c>
      <c r="CN162" s="8">
        <v>3</v>
      </c>
      <c r="CO162" s="8">
        <v>1</v>
      </c>
      <c r="CP162" s="8">
        <v>1</v>
      </c>
      <c r="CQ162" s="8">
        <v>3</v>
      </c>
      <c r="CR162" s="8">
        <v>2</v>
      </c>
      <c r="CS162" s="8">
        <v>0</v>
      </c>
      <c r="CT162" s="8">
        <v>2</v>
      </c>
      <c r="CU162" s="8">
        <v>0</v>
      </c>
      <c r="CV162" s="8">
        <v>2</v>
      </c>
      <c r="CW162" s="8">
        <v>26</v>
      </c>
      <c r="CX162" s="8">
        <v>15</v>
      </c>
      <c r="CY162" s="8">
        <v>3</v>
      </c>
      <c r="CZ162" s="8">
        <v>7</v>
      </c>
      <c r="DA162" s="8">
        <v>1</v>
      </c>
      <c r="DB162" s="8">
        <v>0</v>
      </c>
      <c r="DC162" s="8">
        <v>0</v>
      </c>
      <c r="DD162" s="8">
        <v>1</v>
      </c>
      <c r="DE162" s="8">
        <v>59</v>
      </c>
      <c r="DF162" s="8">
        <v>24028</v>
      </c>
      <c r="DG162" s="8">
        <v>6</v>
      </c>
      <c r="DH162" s="8">
        <v>74</v>
      </c>
      <c r="DI162" s="8">
        <v>4</v>
      </c>
      <c r="DJ162" s="8">
        <v>9</v>
      </c>
      <c r="DK162" s="8">
        <v>7</v>
      </c>
      <c r="DL162" s="8">
        <v>10</v>
      </c>
      <c r="DM162" s="8">
        <v>2</v>
      </c>
      <c r="DN162" s="8">
        <v>3</v>
      </c>
      <c r="DO162" s="8">
        <v>6</v>
      </c>
      <c r="DP162" s="8">
        <v>3</v>
      </c>
      <c r="DQ162" s="8">
        <v>2</v>
      </c>
      <c r="DR162" s="8">
        <v>0</v>
      </c>
      <c r="DS162" s="8">
        <v>131</v>
      </c>
      <c r="DT162" s="8">
        <v>5</v>
      </c>
      <c r="DU162" s="8">
        <v>1</v>
      </c>
      <c r="DV162" s="8">
        <v>0</v>
      </c>
      <c r="DW162" s="8">
        <v>2</v>
      </c>
      <c r="DX162" s="8">
        <v>1</v>
      </c>
      <c r="DY162" s="8">
        <v>1</v>
      </c>
      <c r="DZ162" s="8">
        <v>4</v>
      </c>
      <c r="EA162" s="8">
        <v>8</v>
      </c>
      <c r="EB162" s="8">
        <v>10</v>
      </c>
      <c r="EC162" s="8">
        <v>5</v>
      </c>
      <c r="ED162" s="8">
        <v>5</v>
      </c>
      <c r="EE162" s="8">
        <v>0</v>
      </c>
      <c r="EF162" s="8">
        <v>4</v>
      </c>
      <c r="EG162" s="8">
        <v>0</v>
      </c>
    </row>
    <row r="163" spans="1:137" ht="12.75">
      <c r="A163" s="9" t="s">
        <v>14</v>
      </c>
      <c r="C163" s="8">
        <v>17</v>
      </c>
      <c r="D163" s="8">
        <v>24</v>
      </c>
      <c r="E163" s="8">
        <v>15</v>
      </c>
      <c r="F163" s="8">
        <v>14</v>
      </c>
      <c r="G163" s="8">
        <v>28</v>
      </c>
      <c r="H163" s="8">
        <v>21</v>
      </c>
      <c r="I163" s="8">
        <v>30</v>
      </c>
      <c r="J163" s="8">
        <v>19</v>
      </c>
      <c r="K163" s="8">
        <v>7</v>
      </c>
      <c r="L163" s="8">
        <v>8</v>
      </c>
      <c r="M163" s="8">
        <v>10</v>
      </c>
      <c r="N163" s="8">
        <v>88</v>
      </c>
      <c r="O163" s="8">
        <v>44</v>
      </c>
      <c r="P163" s="8">
        <v>4</v>
      </c>
      <c r="Q163" s="8">
        <v>12</v>
      </c>
      <c r="R163" s="8">
        <v>64</v>
      </c>
      <c r="S163" s="8">
        <v>30775</v>
      </c>
      <c r="T163" s="8">
        <v>1966</v>
      </c>
      <c r="U163" s="8">
        <v>3</v>
      </c>
      <c r="V163" s="8">
        <v>6</v>
      </c>
      <c r="W163" s="8">
        <v>10</v>
      </c>
      <c r="X163" s="8">
        <v>7</v>
      </c>
      <c r="Y163" s="8">
        <v>167</v>
      </c>
      <c r="Z163" s="8">
        <v>150</v>
      </c>
      <c r="AA163" s="8">
        <v>5</v>
      </c>
      <c r="AB163" s="8">
        <v>5</v>
      </c>
      <c r="AC163" s="8">
        <v>5</v>
      </c>
      <c r="AD163" s="8">
        <v>4</v>
      </c>
      <c r="AE163" s="8">
        <v>4</v>
      </c>
      <c r="AF163" s="8">
        <v>22</v>
      </c>
      <c r="AG163" s="8">
        <v>259</v>
      </c>
      <c r="AH163" s="8">
        <v>7</v>
      </c>
      <c r="AI163" s="8">
        <v>5</v>
      </c>
      <c r="AJ163" s="8">
        <v>19</v>
      </c>
      <c r="AK163" s="8">
        <v>6</v>
      </c>
      <c r="AL163" s="8">
        <v>118</v>
      </c>
      <c r="AM163" s="8">
        <v>7</v>
      </c>
      <c r="AN163" s="8">
        <v>5</v>
      </c>
      <c r="AO163" s="8">
        <v>28</v>
      </c>
      <c r="AP163" s="8">
        <v>30</v>
      </c>
      <c r="AQ163" s="8">
        <v>15</v>
      </c>
      <c r="AR163" s="8">
        <v>5</v>
      </c>
      <c r="AS163" s="8">
        <v>26</v>
      </c>
      <c r="AT163" s="8">
        <v>24</v>
      </c>
      <c r="AU163" s="8">
        <v>17</v>
      </c>
      <c r="AV163" s="8">
        <v>7</v>
      </c>
      <c r="AW163" s="8">
        <v>25</v>
      </c>
      <c r="AX163" s="8">
        <v>36</v>
      </c>
      <c r="AY163" s="8">
        <v>19</v>
      </c>
      <c r="AZ163" s="8">
        <v>460</v>
      </c>
      <c r="BA163" s="8">
        <v>8</v>
      </c>
      <c r="BB163" s="8">
        <v>6</v>
      </c>
      <c r="BC163" s="8">
        <v>27</v>
      </c>
      <c r="BD163" s="8">
        <v>35</v>
      </c>
      <c r="BE163" s="8">
        <v>2</v>
      </c>
      <c r="BF163" s="8">
        <v>2</v>
      </c>
      <c r="BG163" s="8">
        <v>5</v>
      </c>
      <c r="BH163" s="8">
        <v>5</v>
      </c>
      <c r="BI163" s="8">
        <v>42</v>
      </c>
      <c r="BJ163" s="8">
        <v>15</v>
      </c>
      <c r="BK163" s="8">
        <v>3</v>
      </c>
      <c r="BL163" s="8">
        <v>3</v>
      </c>
      <c r="BM163" s="8">
        <v>3</v>
      </c>
      <c r="BN163" s="8">
        <v>14</v>
      </c>
      <c r="BO163" s="8">
        <v>3</v>
      </c>
      <c r="BP163" s="8">
        <v>5</v>
      </c>
      <c r="BQ163" s="8">
        <v>129</v>
      </c>
      <c r="BR163" s="8">
        <v>5</v>
      </c>
      <c r="BS163" s="8">
        <v>1</v>
      </c>
      <c r="BT163" s="8">
        <v>223</v>
      </c>
      <c r="BU163" s="8">
        <v>84</v>
      </c>
      <c r="BV163" s="8">
        <v>35659</v>
      </c>
      <c r="BW163" s="8">
        <v>9</v>
      </c>
      <c r="BX163" s="8">
        <v>25</v>
      </c>
      <c r="BY163" s="8">
        <v>21</v>
      </c>
      <c r="BZ163" s="8">
        <v>6</v>
      </c>
      <c r="CA163" s="8">
        <v>72</v>
      </c>
      <c r="CB163" s="8">
        <v>4</v>
      </c>
      <c r="CC163" s="8">
        <v>1</v>
      </c>
      <c r="CD163" s="8">
        <v>2</v>
      </c>
      <c r="CE163" s="8">
        <v>14</v>
      </c>
      <c r="CF163" s="8">
        <v>4</v>
      </c>
      <c r="CG163" s="8">
        <v>27</v>
      </c>
      <c r="CH163" s="8">
        <v>15</v>
      </c>
      <c r="CI163" s="8">
        <v>122</v>
      </c>
      <c r="CJ163" s="8">
        <v>0</v>
      </c>
      <c r="CK163" s="8">
        <v>11</v>
      </c>
      <c r="CL163" s="8">
        <v>19</v>
      </c>
      <c r="CM163" s="8">
        <v>8</v>
      </c>
      <c r="CN163" s="8">
        <v>6</v>
      </c>
      <c r="CO163" s="8">
        <v>2</v>
      </c>
      <c r="CP163" s="8">
        <v>8</v>
      </c>
      <c r="CQ163" s="8">
        <v>15</v>
      </c>
      <c r="CR163" s="8">
        <v>8</v>
      </c>
      <c r="CS163" s="8">
        <v>4</v>
      </c>
      <c r="CT163" s="8">
        <v>10</v>
      </c>
      <c r="CU163" s="8">
        <v>0</v>
      </c>
      <c r="CV163" s="8">
        <v>6</v>
      </c>
      <c r="CW163" s="8">
        <v>358</v>
      </c>
      <c r="CX163" s="8">
        <v>38</v>
      </c>
      <c r="CY163" s="8">
        <v>13</v>
      </c>
      <c r="CZ163" s="8">
        <v>19</v>
      </c>
      <c r="DA163" s="8">
        <v>5</v>
      </c>
      <c r="DB163" s="8">
        <v>3</v>
      </c>
      <c r="DC163" s="8">
        <v>9</v>
      </c>
      <c r="DD163" s="8">
        <v>10</v>
      </c>
      <c r="DE163" s="8">
        <v>430</v>
      </c>
      <c r="DF163" s="8">
        <v>124359</v>
      </c>
      <c r="DG163" s="8">
        <v>22</v>
      </c>
      <c r="DH163" s="8">
        <v>285</v>
      </c>
      <c r="DI163" s="8">
        <v>14</v>
      </c>
      <c r="DJ163" s="8">
        <v>32</v>
      </c>
      <c r="DK163" s="8">
        <v>19</v>
      </c>
      <c r="DL163" s="8">
        <v>83</v>
      </c>
      <c r="DM163" s="8">
        <v>4</v>
      </c>
      <c r="DN163" s="8">
        <v>5</v>
      </c>
      <c r="DO163" s="8">
        <v>20</v>
      </c>
      <c r="DP163" s="8">
        <v>11</v>
      </c>
      <c r="DQ163" s="8">
        <v>11</v>
      </c>
      <c r="DR163" s="8">
        <v>1</v>
      </c>
      <c r="DS163" s="8">
        <v>353</v>
      </c>
      <c r="DT163" s="8">
        <v>19</v>
      </c>
      <c r="DU163" s="8">
        <v>4</v>
      </c>
      <c r="DV163" s="8">
        <v>6</v>
      </c>
      <c r="DW163" s="8">
        <v>17</v>
      </c>
      <c r="DX163" s="8">
        <v>5</v>
      </c>
      <c r="DY163" s="8">
        <v>8</v>
      </c>
      <c r="DZ163" s="8">
        <v>8</v>
      </c>
      <c r="EA163" s="8">
        <v>27</v>
      </c>
      <c r="EB163" s="8">
        <v>20</v>
      </c>
      <c r="EC163" s="8">
        <v>12</v>
      </c>
      <c r="ED163" s="8">
        <v>13</v>
      </c>
      <c r="EE163" s="8">
        <v>4</v>
      </c>
      <c r="EF163" s="8">
        <v>8</v>
      </c>
      <c r="EG163" s="8">
        <v>2</v>
      </c>
    </row>
    <row r="164" spans="2:137" s="10" customFormat="1" ht="12.75">
      <c r="B164" s="11" t="s">
        <v>118</v>
      </c>
      <c r="C164" s="12">
        <f aca="true" t="shared" si="74" ref="C164:AH164">C163/197607</f>
        <v>8.602934106585293E-05</v>
      </c>
      <c r="D164" s="12">
        <f t="shared" si="74"/>
        <v>0.00012145318738708648</v>
      </c>
      <c r="E164" s="12">
        <f t="shared" si="74"/>
        <v>7.590824211692905E-05</v>
      </c>
      <c r="F164" s="12">
        <f t="shared" si="74"/>
        <v>7.084769264246713E-05</v>
      </c>
      <c r="G164" s="12">
        <f t="shared" si="74"/>
        <v>0.00014169538528493425</v>
      </c>
      <c r="H164" s="12">
        <f t="shared" si="74"/>
        <v>0.00010627153896370068</v>
      </c>
      <c r="I164" s="12">
        <f t="shared" si="74"/>
        <v>0.0001518164842338581</v>
      </c>
      <c r="J164" s="12">
        <f t="shared" si="74"/>
        <v>9.61504400147768E-05</v>
      </c>
      <c r="K164" s="12">
        <f t="shared" si="74"/>
        <v>3.542384632123356E-05</v>
      </c>
      <c r="L164" s="12">
        <f t="shared" si="74"/>
        <v>4.0484395795695494E-05</v>
      </c>
      <c r="M164" s="12">
        <f t="shared" si="74"/>
        <v>5.060549474461937E-05</v>
      </c>
      <c r="N164" s="12">
        <f t="shared" si="74"/>
        <v>0.0004453283537526505</v>
      </c>
      <c r="O164" s="12">
        <f t="shared" si="74"/>
        <v>0.00022266417687632524</v>
      </c>
      <c r="P164" s="12">
        <f t="shared" si="74"/>
        <v>2.0242197897847747E-05</v>
      </c>
      <c r="Q164" s="12">
        <f t="shared" si="74"/>
        <v>6.072659369354324E-05</v>
      </c>
      <c r="R164" s="12">
        <f t="shared" si="74"/>
        <v>0.00032387516636556396</v>
      </c>
      <c r="S164" s="12">
        <f t="shared" si="74"/>
        <v>0.1557384100765661</v>
      </c>
      <c r="T164" s="12">
        <f t="shared" si="74"/>
        <v>0.009949040266792167</v>
      </c>
      <c r="U164" s="12">
        <f t="shared" si="74"/>
        <v>1.518164842338581E-05</v>
      </c>
      <c r="V164" s="12">
        <f t="shared" si="74"/>
        <v>3.036329684677162E-05</v>
      </c>
      <c r="W164" s="12">
        <f t="shared" si="74"/>
        <v>5.060549474461937E-05</v>
      </c>
      <c r="X164" s="12">
        <f t="shared" si="74"/>
        <v>3.542384632123356E-05</v>
      </c>
      <c r="Y164" s="12">
        <f t="shared" si="74"/>
        <v>0.0008451117622351434</v>
      </c>
      <c r="Z164" s="12">
        <f t="shared" si="74"/>
        <v>0.0007590824211692905</v>
      </c>
      <c r="AA164" s="12">
        <f t="shared" si="74"/>
        <v>2.5302747372309686E-05</v>
      </c>
      <c r="AB164" s="12">
        <f t="shared" si="74"/>
        <v>2.5302747372309686E-05</v>
      </c>
      <c r="AC164" s="12">
        <f t="shared" si="74"/>
        <v>2.5302747372309686E-05</v>
      </c>
      <c r="AD164" s="12">
        <f t="shared" si="74"/>
        <v>2.0242197897847747E-05</v>
      </c>
      <c r="AE164" s="12">
        <f t="shared" si="74"/>
        <v>2.0242197897847747E-05</v>
      </c>
      <c r="AF164" s="12">
        <f t="shared" si="74"/>
        <v>0.00011133208843816262</v>
      </c>
      <c r="AG164" s="12">
        <f t="shared" si="74"/>
        <v>0.0013106823138856417</v>
      </c>
      <c r="AH164" s="12">
        <f t="shared" si="74"/>
        <v>3.542384632123356E-05</v>
      </c>
      <c r="AI164" s="12">
        <f aca="true" t="shared" si="75" ref="AI164:BK164">AI163/197607</f>
        <v>2.5302747372309686E-05</v>
      </c>
      <c r="AJ164" s="12">
        <f t="shared" si="75"/>
        <v>9.61504400147768E-05</v>
      </c>
      <c r="AK164" s="12">
        <f t="shared" si="75"/>
        <v>3.036329684677162E-05</v>
      </c>
      <c r="AL164" s="12">
        <f t="shared" si="75"/>
        <v>0.0005971448379865086</v>
      </c>
      <c r="AM164" s="12">
        <f t="shared" si="75"/>
        <v>3.542384632123356E-05</v>
      </c>
      <c r="AN164" s="12">
        <f t="shared" si="75"/>
        <v>2.5302747372309686E-05</v>
      </c>
      <c r="AO164" s="12">
        <f t="shared" si="75"/>
        <v>0.00014169538528493425</v>
      </c>
      <c r="AP164" s="12">
        <f t="shared" si="75"/>
        <v>0.0001518164842338581</v>
      </c>
      <c r="AQ164" s="12">
        <f t="shared" si="75"/>
        <v>7.590824211692905E-05</v>
      </c>
      <c r="AR164" s="12">
        <f t="shared" si="75"/>
        <v>2.5302747372309686E-05</v>
      </c>
      <c r="AS164" s="12">
        <f t="shared" si="75"/>
        <v>0.00013157428633601037</v>
      </c>
      <c r="AT164" s="12">
        <f t="shared" si="75"/>
        <v>0.00012145318738708648</v>
      </c>
      <c r="AU164" s="12">
        <f t="shared" si="75"/>
        <v>8.602934106585293E-05</v>
      </c>
      <c r="AV164" s="12">
        <f t="shared" si="75"/>
        <v>3.542384632123356E-05</v>
      </c>
      <c r="AW164" s="12">
        <f t="shared" si="75"/>
        <v>0.00012651373686154842</v>
      </c>
      <c r="AX164" s="12">
        <f t="shared" si="75"/>
        <v>0.00018217978108062973</v>
      </c>
      <c r="AY164" s="12">
        <f t="shared" si="75"/>
        <v>9.61504400147768E-05</v>
      </c>
      <c r="AZ164" s="12">
        <f t="shared" si="75"/>
        <v>0.0023278527582524912</v>
      </c>
      <c r="BA164" s="12">
        <f t="shared" si="75"/>
        <v>4.0484395795695494E-05</v>
      </c>
      <c r="BB164" s="12">
        <f t="shared" si="75"/>
        <v>3.036329684677162E-05</v>
      </c>
      <c r="BC164" s="12">
        <f t="shared" si="75"/>
        <v>0.0001366348358104723</v>
      </c>
      <c r="BD164" s="12">
        <f t="shared" si="75"/>
        <v>0.0001771192316061678</v>
      </c>
      <c r="BE164" s="12">
        <f t="shared" si="75"/>
        <v>1.0121098948923874E-05</v>
      </c>
      <c r="BF164" s="12">
        <f t="shared" si="75"/>
        <v>1.0121098948923874E-05</v>
      </c>
      <c r="BG164" s="12">
        <f t="shared" si="75"/>
        <v>2.5302747372309686E-05</v>
      </c>
      <c r="BH164" s="12">
        <f t="shared" si="75"/>
        <v>2.5302747372309686E-05</v>
      </c>
      <c r="BI164" s="12">
        <f t="shared" si="75"/>
        <v>0.00021254307792740136</v>
      </c>
      <c r="BJ164" s="12">
        <f t="shared" si="75"/>
        <v>7.590824211692905E-05</v>
      </c>
      <c r="BK164" s="12">
        <f t="shared" si="75"/>
        <v>1.518164842338581E-05</v>
      </c>
      <c r="BL164" s="12">
        <f>BL163/152999</f>
        <v>1.9607971293930024E-05</v>
      </c>
      <c r="BM164" s="12">
        <f>BM163/197607</f>
        <v>1.518164842338581E-05</v>
      </c>
      <c r="BN164" s="12">
        <f aca="true" t="shared" si="76" ref="BN164:DY164">BN163/197607</f>
        <v>7.084769264246713E-05</v>
      </c>
      <c r="BO164" s="12">
        <f t="shared" si="76"/>
        <v>1.518164842338581E-05</v>
      </c>
      <c r="BP164" s="12">
        <f t="shared" si="76"/>
        <v>2.5302747372309686E-05</v>
      </c>
      <c r="BQ164" s="12">
        <f t="shared" si="76"/>
        <v>0.0006528108822055899</v>
      </c>
      <c r="BR164" s="12">
        <f t="shared" si="76"/>
        <v>2.5302747372309686E-05</v>
      </c>
      <c r="BS164" s="12">
        <f t="shared" si="76"/>
        <v>5.060549474461937E-06</v>
      </c>
      <c r="BT164" s="12">
        <f t="shared" si="76"/>
        <v>0.001128502532805012</v>
      </c>
      <c r="BU164" s="12">
        <f t="shared" si="76"/>
        <v>0.0004250861558548027</v>
      </c>
      <c r="BV164" s="12">
        <f t="shared" si="76"/>
        <v>0.1804541337098382</v>
      </c>
      <c r="BW164" s="12">
        <f t="shared" si="76"/>
        <v>4.554494527015743E-05</v>
      </c>
      <c r="BX164" s="12">
        <f t="shared" si="76"/>
        <v>0.00012651373686154842</v>
      </c>
      <c r="BY164" s="12">
        <f t="shared" si="76"/>
        <v>0.00010627153896370068</v>
      </c>
      <c r="BZ164" s="12">
        <f t="shared" si="76"/>
        <v>3.036329684677162E-05</v>
      </c>
      <c r="CA164" s="12">
        <f t="shared" si="76"/>
        <v>0.00036435956216125946</v>
      </c>
      <c r="CB164" s="12">
        <f t="shared" si="76"/>
        <v>2.0242197897847747E-05</v>
      </c>
      <c r="CC164" s="12">
        <f t="shared" si="76"/>
        <v>5.060549474461937E-06</v>
      </c>
      <c r="CD164" s="12">
        <f t="shared" si="76"/>
        <v>1.0121098948923874E-05</v>
      </c>
      <c r="CE164" s="12">
        <f t="shared" si="76"/>
        <v>7.084769264246713E-05</v>
      </c>
      <c r="CF164" s="12">
        <f t="shared" si="76"/>
        <v>2.0242197897847747E-05</v>
      </c>
      <c r="CG164" s="12">
        <f t="shared" si="76"/>
        <v>0.0001366348358104723</v>
      </c>
      <c r="CH164" s="12">
        <f t="shared" si="76"/>
        <v>7.590824211692905E-05</v>
      </c>
      <c r="CI164" s="12">
        <f t="shared" si="76"/>
        <v>0.0006173870358843563</v>
      </c>
      <c r="CJ164" s="12">
        <f t="shared" si="76"/>
        <v>0</v>
      </c>
      <c r="CK164" s="12">
        <f t="shared" si="76"/>
        <v>5.566604421908131E-05</v>
      </c>
      <c r="CL164" s="12">
        <f t="shared" si="76"/>
        <v>9.61504400147768E-05</v>
      </c>
      <c r="CM164" s="12">
        <f t="shared" si="76"/>
        <v>4.0484395795695494E-05</v>
      </c>
      <c r="CN164" s="12">
        <f t="shared" si="76"/>
        <v>3.036329684677162E-05</v>
      </c>
      <c r="CO164" s="12">
        <f t="shared" si="76"/>
        <v>1.0121098948923874E-05</v>
      </c>
      <c r="CP164" s="12">
        <f t="shared" si="76"/>
        <v>4.0484395795695494E-05</v>
      </c>
      <c r="CQ164" s="12">
        <f t="shared" si="76"/>
        <v>7.590824211692905E-05</v>
      </c>
      <c r="CR164" s="12">
        <f t="shared" si="76"/>
        <v>4.0484395795695494E-05</v>
      </c>
      <c r="CS164" s="12">
        <f t="shared" si="76"/>
        <v>2.0242197897847747E-05</v>
      </c>
      <c r="CT164" s="12">
        <f t="shared" si="76"/>
        <v>5.060549474461937E-05</v>
      </c>
      <c r="CU164" s="12">
        <f t="shared" si="76"/>
        <v>0</v>
      </c>
      <c r="CV164" s="12">
        <f t="shared" si="76"/>
        <v>3.036329684677162E-05</v>
      </c>
      <c r="CW164" s="12">
        <f t="shared" si="76"/>
        <v>0.0018116767118573735</v>
      </c>
      <c r="CX164" s="12">
        <f t="shared" si="76"/>
        <v>0.0001923008800295536</v>
      </c>
      <c r="CY164" s="12">
        <f t="shared" si="76"/>
        <v>6.578714316800519E-05</v>
      </c>
      <c r="CZ164" s="12">
        <f t="shared" si="76"/>
        <v>9.61504400147768E-05</v>
      </c>
      <c r="DA164" s="12">
        <f t="shared" si="76"/>
        <v>2.5302747372309686E-05</v>
      </c>
      <c r="DB164" s="12">
        <f t="shared" si="76"/>
        <v>1.518164842338581E-05</v>
      </c>
      <c r="DC164" s="12">
        <f t="shared" si="76"/>
        <v>4.554494527015743E-05</v>
      </c>
      <c r="DD164" s="12">
        <f t="shared" si="76"/>
        <v>5.060549474461937E-05</v>
      </c>
      <c r="DE164" s="12">
        <f t="shared" si="76"/>
        <v>0.002176036274018633</v>
      </c>
      <c r="DF164" s="12">
        <f t="shared" si="76"/>
        <v>0.6293248720946121</v>
      </c>
      <c r="DG164" s="12">
        <f t="shared" si="76"/>
        <v>0.00011133208843816262</v>
      </c>
      <c r="DH164" s="12">
        <f t="shared" si="76"/>
        <v>0.0014422566002216522</v>
      </c>
      <c r="DI164" s="12">
        <f t="shared" si="76"/>
        <v>7.084769264246713E-05</v>
      </c>
      <c r="DJ164" s="12">
        <f t="shared" si="76"/>
        <v>0.00016193758318278198</v>
      </c>
      <c r="DK164" s="12">
        <f t="shared" si="76"/>
        <v>9.61504400147768E-05</v>
      </c>
      <c r="DL164" s="12">
        <f t="shared" si="76"/>
        <v>0.0004200256063803408</v>
      </c>
      <c r="DM164" s="12">
        <f t="shared" si="76"/>
        <v>2.0242197897847747E-05</v>
      </c>
      <c r="DN164" s="12">
        <f t="shared" si="76"/>
        <v>2.5302747372309686E-05</v>
      </c>
      <c r="DO164" s="12">
        <f t="shared" si="76"/>
        <v>0.00010121098948923874</v>
      </c>
      <c r="DP164" s="12">
        <f t="shared" si="76"/>
        <v>5.566604421908131E-05</v>
      </c>
      <c r="DQ164" s="12">
        <f t="shared" si="76"/>
        <v>5.566604421908131E-05</v>
      </c>
      <c r="DR164" s="12">
        <f t="shared" si="76"/>
        <v>5.060549474461937E-06</v>
      </c>
      <c r="DS164" s="12">
        <f t="shared" si="76"/>
        <v>0.0017863739644850638</v>
      </c>
      <c r="DT164" s="12">
        <f t="shared" si="76"/>
        <v>9.61504400147768E-05</v>
      </c>
      <c r="DU164" s="12">
        <f t="shared" si="76"/>
        <v>2.0242197897847747E-05</v>
      </c>
      <c r="DV164" s="12">
        <f t="shared" si="76"/>
        <v>3.036329684677162E-05</v>
      </c>
      <c r="DW164" s="12">
        <f t="shared" si="76"/>
        <v>8.602934106585293E-05</v>
      </c>
      <c r="DX164" s="12">
        <f t="shared" si="76"/>
        <v>2.5302747372309686E-05</v>
      </c>
      <c r="DY164" s="12">
        <f t="shared" si="76"/>
        <v>4.0484395795695494E-05</v>
      </c>
      <c r="DZ164" s="12">
        <f aca="true" t="shared" si="77" ref="DZ164:EG164">DZ163/197607</f>
        <v>4.0484395795695494E-05</v>
      </c>
      <c r="EA164" s="12">
        <f t="shared" si="77"/>
        <v>0.0001366348358104723</v>
      </c>
      <c r="EB164" s="12">
        <f t="shared" si="77"/>
        <v>0.00010121098948923874</v>
      </c>
      <c r="EC164" s="12">
        <f t="shared" si="77"/>
        <v>6.072659369354324E-05</v>
      </c>
      <c r="ED164" s="12">
        <f t="shared" si="77"/>
        <v>6.578714316800519E-05</v>
      </c>
      <c r="EE164" s="12">
        <f t="shared" si="77"/>
        <v>2.0242197897847747E-05</v>
      </c>
      <c r="EF164" s="12">
        <f t="shared" si="77"/>
        <v>4.0484395795695494E-05</v>
      </c>
      <c r="EG164" s="12">
        <f t="shared" si="77"/>
        <v>1.0121098948923874E-05</v>
      </c>
    </row>
    <row r="165" spans="2:137" ht="4.5" customHeight="1">
      <c r="B165" s="13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  <c r="DY165" s="8"/>
      <c r="DZ165" s="8"/>
      <c r="EA165" s="8"/>
      <c r="EB165" s="8"/>
      <c r="EC165" s="8"/>
      <c r="ED165" s="8"/>
      <c r="EE165" s="8"/>
      <c r="EF165" s="8"/>
      <c r="EG165" s="8"/>
    </row>
    <row r="166" spans="1:137" ht="12.75">
      <c r="A166" s="3" t="s">
        <v>80</v>
      </c>
      <c r="B166" s="13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  <c r="DY166" s="8"/>
      <c r="DZ166" s="8"/>
      <c r="EA166" s="8"/>
      <c r="EB166" s="8"/>
      <c r="EC166" s="8"/>
      <c r="ED166" s="8"/>
      <c r="EE166" s="8"/>
      <c r="EF166" s="8"/>
      <c r="EG166" s="8"/>
    </row>
    <row r="167" spans="2:137" ht="12.75">
      <c r="B167" s="7" t="s">
        <v>76</v>
      </c>
      <c r="C167" s="8">
        <v>7</v>
      </c>
      <c r="D167" s="8">
        <v>8</v>
      </c>
      <c r="E167" s="8">
        <v>1</v>
      </c>
      <c r="F167" s="8">
        <v>1</v>
      </c>
      <c r="G167" s="8">
        <v>12</v>
      </c>
      <c r="H167" s="8">
        <v>3</v>
      </c>
      <c r="I167" s="8">
        <v>20</v>
      </c>
      <c r="J167" s="8">
        <v>5</v>
      </c>
      <c r="K167" s="8">
        <v>1</v>
      </c>
      <c r="L167" s="8">
        <v>1</v>
      </c>
      <c r="M167" s="8">
        <v>2</v>
      </c>
      <c r="N167" s="8">
        <v>30</v>
      </c>
      <c r="O167" s="8">
        <v>20</v>
      </c>
      <c r="P167" s="8">
        <v>1</v>
      </c>
      <c r="Q167" s="8">
        <v>0</v>
      </c>
      <c r="R167" s="8">
        <v>15</v>
      </c>
      <c r="S167" s="8">
        <v>14395</v>
      </c>
      <c r="T167" s="8">
        <v>1633</v>
      </c>
      <c r="U167" s="8">
        <v>1</v>
      </c>
      <c r="V167" s="8">
        <v>2</v>
      </c>
      <c r="W167" s="8">
        <v>3</v>
      </c>
      <c r="X167" s="8">
        <v>0</v>
      </c>
      <c r="Y167" s="8">
        <v>39</v>
      </c>
      <c r="Z167" s="8">
        <v>56</v>
      </c>
      <c r="AA167" s="8">
        <v>0</v>
      </c>
      <c r="AB167" s="8">
        <v>2</v>
      </c>
      <c r="AC167" s="8">
        <v>0</v>
      </c>
      <c r="AD167" s="8">
        <v>1</v>
      </c>
      <c r="AE167" s="8">
        <v>0</v>
      </c>
      <c r="AF167" s="8">
        <v>9</v>
      </c>
      <c r="AG167" s="8">
        <v>120</v>
      </c>
      <c r="AH167" s="8">
        <v>5</v>
      </c>
      <c r="AI167" s="8">
        <v>1</v>
      </c>
      <c r="AJ167" s="8">
        <v>11</v>
      </c>
      <c r="AK167" s="8">
        <v>6</v>
      </c>
      <c r="AL167" s="8">
        <v>39</v>
      </c>
      <c r="AM167" s="8">
        <v>5</v>
      </c>
      <c r="AN167" s="8">
        <v>3</v>
      </c>
      <c r="AO167" s="8">
        <v>6</v>
      </c>
      <c r="AP167" s="8">
        <v>13</v>
      </c>
      <c r="AQ167" s="8">
        <v>5</v>
      </c>
      <c r="AR167" s="8">
        <v>2</v>
      </c>
      <c r="AS167" s="8">
        <v>20</v>
      </c>
      <c r="AT167" s="8">
        <v>18</v>
      </c>
      <c r="AU167" s="8">
        <v>1</v>
      </c>
      <c r="AV167" s="8">
        <v>1</v>
      </c>
      <c r="AW167" s="8">
        <v>14</v>
      </c>
      <c r="AX167" s="8">
        <v>21</v>
      </c>
      <c r="AY167" s="8">
        <v>6</v>
      </c>
      <c r="AZ167" s="8">
        <v>308</v>
      </c>
      <c r="BA167" s="8">
        <v>1</v>
      </c>
      <c r="BB167" s="8">
        <v>2</v>
      </c>
      <c r="BC167" s="8">
        <v>9</v>
      </c>
      <c r="BD167" s="8">
        <v>7</v>
      </c>
      <c r="BE167" s="8">
        <v>1</v>
      </c>
      <c r="BF167" s="8">
        <v>3</v>
      </c>
      <c r="BG167" s="8">
        <v>0</v>
      </c>
      <c r="BH167" s="8">
        <v>2</v>
      </c>
      <c r="BI167" s="8">
        <v>27</v>
      </c>
      <c r="BJ167" s="8">
        <v>6</v>
      </c>
      <c r="BK167" s="8">
        <v>0</v>
      </c>
      <c r="BL167" s="8">
        <v>0</v>
      </c>
      <c r="BM167" s="8">
        <v>2</v>
      </c>
      <c r="BN167" s="8">
        <v>6</v>
      </c>
      <c r="BO167" s="8">
        <v>1</v>
      </c>
      <c r="BP167" s="8">
        <v>2</v>
      </c>
      <c r="BQ167" s="8">
        <v>61</v>
      </c>
      <c r="BR167" s="8">
        <v>3</v>
      </c>
      <c r="BS167" s="8">
        <v>0</v>
      </c>
      <c r="BT167" s="8">
        <v>235</v>
      </c>
      <c r="BU167" s="8">
        <v>17</v>
      </c>
      <c r="BV167" s="8">
        <v>7006</v>
      </c>
      <c r="BW167" s="8">
        <v>0</v>
      </c>
      <c r="BX167" s="8">
        <v>2</v>
      </c>
      <c r="BY167" s="8">
        <v>7</v>
      </c>
      <c r="BZ167" s="8">
        <v>1</v>
      </c>
      <c r="CA167" s="8">
        <v>12</v>
      </c>
      <c r="CB167" s="8">
        <v>1</v>
      </c>
      <c r="CC167" s="8">
        <v>2</v>
      </c>
      <c r="CD167" s="8">
        <v>2</v>
      </c>
      <c r="CE167" s="8">
        <v>1</v>
      </c>
      <c r="CF167" s="8">
        <v>3</v>
      </c>
      <c r="CG167" s="8">
        <v>8</v>
      </c>
      <c r="CH167" s="8">
        <v>7</v>
      </c>
      <c r="CI167" s="8">
        <v>31</v>
      </c>
      <c r="CJ167" s="8">
        <v>0</v>
      </c>
      <c r="CK167" s="8">
        <v>3</v>
      </c>
      <c r="CL167" s="8">
        <v>5</v>
      </c>
      <c r="CM167" s="8">
        <v>1</v>
      </c>
      <c r="CN167" s="8">
        <v>4</v>
      </c>
      <c r="CO167" s="8">
        <v>1</v>
      </c>
      <c r="CP167" s="8">
        <v>6</v>
      </c>
      <c r="CQ167" s="8">
        <v>4</v>
      </c>
      <c r="CR167" s="8">
        <v>3</v>
      </c>
      <c r="CS167" s="8">
        <v>1</v>
      </c>
      <c r="CT167" s="8">
        <v>2</v>
      </c>
      <c r="CU167" s="8">
        <v>1</v>
      </c>
      <c r="CV167" s="8">
        <v>7</v>
      </c>
      <c r="CW167" s="8">
        <v>45</v>
      </c>
      <c r="CX167" s="8">
        <v>17</v>
      </c>
      <c r="CY167" s="8">
        <v>2</v>
      </c>
      <c r="CZ167" s="8">
        <v>11</v>
      </c>
      <c r="DA167" s="8">
        <v>2</v>
      </c>
      <c r="DB167" s="8">
        <v>2</v>
      </c>
      <c r="DC167" s="8">
        <v>0</v>
      </c>
      <c r="DD167" s="8">
        <v>2</v>
      </c>
      <c r="DE167" s="8">
        <v>74</v>
      </c>
      <c r="DF167" s="8">
        <v>20637</v>
      </c>
      <c r="DG167" s="8">
        <v>10</v>
      </c>
      <c r="DH167" s="8">
        <v>73</v>
      </c>
      <c r="DI167" s="8">
        <v>6</v>
      </c>
      <c r="DJ167" s="8">
        <v>13</v>
      </c>
      <c r="DK167" s="8">
        <v>7</v>
      </c>
      <c r="DL167" s="8">
        <v>12</v>
      </c>
      <c r="DM167" s="8">
        <v>2</v>
      </c>
      <c r="DN167" s="8">
        <v>0</v>
      </c>
      <c r="DO167" s="8">
        <v>11</v>
      </c>
      <c r="DP167" s="8">
        <v>3</v>
      </c>
      <c r="DQ167" s="8">
        <v>0</v>
      </c>
      <c r="DR167" s="8">
        <v>1</v>
      </c>
      <c r="DS167" s="8">
        <v>195</v>
      </c>
      <c r="DT167" s="8">
        <v>4</v>
      </c>
      <c r="DU167" s="8">
        <v>2</v>
      </c>
      <c r="DV167" s="8">
        <v>2</v>
      </c>
      <c r="DW167" s="8">
        <v>3</v>
      </c>
      <c r="DX167" s="8">
        <v>0</v>
      </c>
      <c r="DY167" s="8">
        <v>1</v>
      </c>
      <c r="DZ167" s="8">
        <v>7</v>
      </c>
      <c r="EA167" s="8">
        <v>8</v>
      </c>
      <c r="EB167" s="8">
        <v>20</v>
      </c>
      <c r="EC167" s="8">
        <v>11</v>
      </c>
      <c r="ED167" s="8">
        <v>6</v>
      </c>
      <c r="EE167" s="8">
        <v>0</v>
      </c>
      <c r="EF167" s="8">
        <v>0</v>
      </c>
      <c r="EG167" s="8">
        <v>0</v>
      </c>
    </row>
    <row r="168" spans="2:137" ht="12.75">
      <c r="B168" s="7" t="s">
        <v>78</v>
      </c>
      <c r="C168" s="8">
        <v>18</v>
      </c>
      <c r="D168" s="8">
        <v>26</v>
      </c>
      <c r="E168" s="8">
        <v>2</v>
      </c>
      <c r="F168" s="8">
        <v>6</v>
      </c>
      <c r="G168" s="8">
        <v>35</v>
      </c>
      <c r="H168" s="8">
        <v>14</v>
      </c>
      <c r="I168" s="8">
        <v>33</v>
      </c>
      <c r="J168" s="8">
        <v>2</v>
      </c>
      <c r="K168" s="8">
        <v>3</v>
      </c>
      <c r="L168" s="8">
        <v>1</v>
      </c>
      <c r="M168" s="8">
        <v>4</v>
      </c>
      <c r="N168" s="8">
        <v>43</v>
      </c>
      <c r="O168" s="8">
        <v>25</v>
      </c>
      <c r="P168" s="8">
        <v>10</v>
      </c>
      <c r="Q168" s="8">
        <v>4</v>
      </c>
      <c r="R168" s="8">
        <v>40</v>
      </c>
      <c r="S168" s="8">
        <v>29534</v>
      </c>
      <c r="T168" s="8">
        <v>2905</v>
      </c>
      <c r="U168" s="8">
        <v>3</v>
      </c>
      <c r="V168" s="8">
        <v>7</v>
      </c>
      <c r="W168" s="8">
        <v>4</v>
      </c>
      <c r="X168" s="8">
        <v>0</v>
      </c>
      <c r="Y168" s="8">
        <v>123</v>
      </c>
      <c r="Z168" s="8">
        <v>74</v>
      </c>
      <c r="AA168" s="8">
        <v>2</v>
      </c>
      <c r="AB168" s="8">
        <v>7</v>
      </c>
      <c r="AC168" s="8">
        <v>3</v>
      </c>
      <c r="AD168" s="8">
        <v>5</v>
      </c>
      <c r="AE168" s="8">
        <v>10</v>
      </c>
      <c r="AF168" s="8">
        <v>21</v>
      </c>
      <c r="AG168" s="8">
        <v>225</v>
      </c>
      <c r="AH168" s="8">
        <v>2</v>
      </c>
      <c r="AI168" s="8">
        <v>1</v>
      </c>
      <c r="AJ168" s="8">
        <v>24</v>
      </c>
      <c r="AK168" s="8">
        <v>2</v>
      </c>
      <c r="AL168" s="8">
        <v>80</v>
      </c>
      <c r="AM168" s="8">
        <v>1</v>
      </c>
      <c r="AN168" s="8">
        <v>2</v>
      </c>
      <c r="AO168" s="8">
        <v>20</v>
      </c>
      <c r="AP168" s="8">
        <v>20</v>
      </c>
      <c r="AQ168" s="8">
        <v>16</v>
      </c>
      <c r="AR168" s="8">
        <v>16</v>
      </c>
      <c r="AS168" s="8">
        <v>27</v>
      </c>
      <c r="AT168" s="8">
        <v>27</v>
      </c>
      <c r="AU168" s="8">
        <v>10</v>
      </c>
      <c r="AV168" s="8">
        <v>10</v>
      </c>
      <c r="AW168" s="8">
        <v>33</v>
      </c>
      <c r="AX168" s="8">
        <v>13</v>
      </c>
      <c r="AY168" s="8">
        <v>7</v>
      </c>
      <c r="AZ168" s="8">
        <v>698</v>
      </c>
      <c r="BA168" s="8">
        <v>3</v>
      </c>
      <c r="BB168" s="8">
        <v>7</v>
      </c>
      <c r="BC168" s="8">
        <v>17</v>
      </c>
      <c r="BD168" s="8">
        <v>27</v>
      </c>
      <c r="BE168" s="8">
        <v>1</v>
      </c>
      <c r="BF168" s="8">
        <v>4</v>
      </c>
      <c r="BG168" s="8">
        <v>2</v>
      </c>
      <c r="BH168" s="8">
        <v>7</v>
      </c>
      <c r="BI168" s="8">
        <v>73</v>
      </c>
      <c r="BJ168" s="8">
        <v>11</v>
      </c>
      <c r="BK168" s="8">
        <v>3</v>
      </c>
      <c r="BL168" s="8">
        <v>2</v>
      </c>
      <c r="BM168" s="8">
        <v>7</v>
      </c>
      <c r="BN168" s="8">
        <v>9</v>
      </c>
      <c r="BO168" s="8">
        <v>4</v>
      </c>
      <c r="BP168" s="8">
        <v>3</v>
      </c>
      <c r="BQ168" s="8">
        <v>84</v>
      </c>
      <c r="BR168" s="8">
        <v>9</v>
      </c>
      <c r="BS168" s="8">
        <v>1</v>
      </c>
      <c r="BT168" s="8">
        <v>20</v>
      </c>
      <c r="BU168" s="8">
        <v>22</v>
      </c>
      <c r="BV168" s="8">
        <v>12543</v>
      </c>
      <c r="BW168" s="8">
        <v>2</v>
      </c>
      <c r="BX168" s="8">
        <v>4</v>
      </c>
      <c r="BY168" s="8">
        <v>8</v>
      </c>
      <c r="BZ168" s="8">
        <v>2</v>
      </c>
      <c r="CA168" s="8">
        <v>46</v>
      </c>
      <c r="CB168" s="8">
        <v>4</v>
      </c>
      <c r="CC168" s="8">
        <v>1</v>
      </c>
      <c r="CD168" s="8">
        <v>0</v>
      </c>
      <c r="CE168" s="8">
        <v>9</v>
      </c>
      <c r="CF168" s="8">
        <v>2</v>
      </c>
      <c r="CG168" s="8">
        <v>2</v>
      </c>
      <c r="CH168" s="8">
        <v>14</v>
      </c>
      <c r="CI168" s="8">
        <v>96</v>
      </c>
      <c r="CJ168" s="8">
        <v>1</v>
      </c>
      <c r="CK168" s="8">
        <v>4</v>
      </c>
      <c r="CL168" s="8">
        <v>10</v>
      </c>
      <c r="CM168" s="8">
        <v>4</v>
      </c>
      <c r="CN168" s="8">
        <v>16</v>
      </c>
      <c r="CO168" s="8">
        <v>3</v>
      </c>
      <c r="CP168" s="8">
        <v>3</v>
      </c>
      <c r="CQ168" s="8">
        <v>18</v>
      </c>
      <c r="CR168" s="8">
        <v>3</v>
      </c>
      <c r="CS168" s="8">
        <v>3</v>
      </c>
      <c r="CT168" s="8">
        <v>1</v>
      </c>
      <c r="CU168" s="8">
        <v>2</v>
      </c>
      <c r="CV168" s="8">
        <v>10</v>
      </c>
      <c r="CW168" s="8">
        <v>72</v>
      </c>
      <c r="CX168" s="8">
        <v>31</v>
      </c>
      <c r="CY168" s="8">
        <v>4</v>
      </c>
      <c r="CZ168" s="8">
        <v>26</v>
      </c>
      <c r="DA168" s="8">
        <v>0</v>
      </c>
      <c r="DB168" s="8">
        <v>2</v>
      </c>
      <c r="DC168" s="8">
        <v>3</v>
      </c>
      <c r="DD168" s="8">
        <v>5</v>
      </c>
      <c r="DE168" s="8">
        <v>90</v>
      </c>
      <c r="DF168" s="8">
        <v>34745</v>
      </c>
      <c r="DG168" s="8">
        <v>17</v>
      </c>
      <c r="DH168" s="8">
        <v>90</v>
      </c>
      <c r="DI168" s="8">
        <v>6</v>
      </c>
      <c r="DJ168" s="8">
        <v>36</v>
      </c>
      <c r="DK168" s="8">
        <v>26</v>
      </c>
      <c r="DL168" s="8">
        <v>21</v>
      </c>
      <c r="DM168" s="8">
        <v>3</v>
      </c>
      <c r="DN168" s="8">
        <v>5</v>
      </c>
      <c r="DO168" s="8">
        <v>9</v>
      </c>
      <c r="DP168" s="8">
        <v>6</v>
      </c>
      <c r="DQ168" s="8">
        <v>13</v>
      </c>
      <c r="DR168" s="8">
        <v>0</v>
      </c>
      <c r="DS168" s="8">
        <v>310</v>
      </c>
      <c r="DT168" s="8">
        <v>31</v>
      </c>
      <c r="DU168" s="8">
        <v>2</v>
      </c>
      <c r="DV168" s="8">
        <v>6</v>
      </c>
      <c r="DW168" s="8">
        <v>5</v>
      </c>
      <c r="DX168" s="8">
        <v>3</v>
      </c>
      <c r="DY168" s="8">
        <v>1</v>
      </c>
      <c r="DZ168" s="8">
        <v>14</v>
      </c>
      <c r="EA168" s="8">
        <v>12</v>
      </c>
      <c r="EB168" s="8">
        <v>33</v>
      </c>
      <c r="EC168" s="8">
        <v>18</v>
      </c>
      <c r="ED168" s="8">
        <v>9</v>
      </c>
      <c r="EE168" s="8">
        <v>4</v>
      </c>
      <c r="EF168" s="8">
        <v>9</v>
      </c>
      <c r="EG168" s="8">
        <v>1</v>
      </c>
    </row>
    <row r="169" spans="2:137" ht="12.75">
      <c r="B169" s="7" t="s">
        <v>79</v>
      </c>
      <c r="C169" s="8">
        <v>9</v>
      </c>
      <c r="D169" s="8">
        <v>9</v>
      </c>
      <c r="E169" s="8">
        <v>4</v>
      </c>
      <c r="F169" s="8">
        <v>9</v>
      </c>
      <c r="G169" s="8">
        <v>14</v>
      </c>
      <c r="H169" s="8">
        <v>8</v>
      </c>
      <c r="I169" s="8">
        <v>6</v>
      </c>
      <c r="J169" s="8">
        <v>3</v>
      </c>
      <c r="K169" s="8">
        <v>3</v>
      </c>
      <c r="L169" s="8">
        <v>5</v>
      </c>
      <c r="M169" s="8">
        <v>3</v>
      </c>
      <c r="N169" s="8">
        <v>16</v>
      </c>
      <c r="O169" s="8">
        <v>24</v>
      </c>
      <c r="P169" s="8">
        <v>6</v>
      </c>
      <c r="Q169" s="8">
        <v>24</v>
      </c>
      <c r="R169" s="8">
        <v>20</v>
      </c>
      <c r="S169" s="8">
        <v>16032</v>
      </c>
      <c r="T169" s="8">
        <v>929</v>
      </c>
      <c r="U169" s="8">
        <v>2</v>
      </c>
      <c r="V169" s="8">
        <v>2</v>
      </c>
      <c r="W169" s="8">
        <v>1</v>
      </c>
      <c r="X169" s="8">
        <v>0</v>
      </c>
      <c r="Y169" s="8">
        <v>65</v>
      </c>
      <c r="Z169" s="8">
        <v>68</v>
      </c>
      <c r="AA169" s="8">
        <v>7</v>
      </c>
      <c r="AB169" s="8">
        <v>3</v>
      </c>
      <c r="AC169" s="8">
        <v>1</v>
      </c>
      <c r="AD169" s="8">
        <v>1</v>
      </c>
      <c r="AE169" s="8">
        <v>2</v>
      </c>
      <c r="AF169" s="8">
        <v>24</v>
      </c>
      <c r="AG169" s="8">
        <v>82</v>
      </c>
      <c r="AH169" s="8">
        <v>1</v>
      </c>
      <c r="AI169" s="8">
        <v>2</v>
      </c>
      <c r="AJ169" s="8">
        <v>11</v>
      </c>
      <c r="AK169" s="8">
        <v>2</v>
      </c>
      <c r="AL169" s="8">
        <v>30</v>
      </c>
      <c r="AM169" s="8">
        <v>2</v>
      </c>
      <c r="AN169" s="8">
        <v>1</v>
      </c>
      <c r="AO169" s="8">
        <v>13</v>
      </c>
      <c r="AP169" s="8">
        <v>14</v>
      </c>
      <c r="AQ169" s="8">
        <v>8</v>
      </c>
      <c r="AR169" s="8">
        <v>14</v>
      </c>
      <c r="AS169" s="8">
        <v>14</v>
      </c>
      <c r="AT169" s="8">
        <v>11</v>
      </c>
      <c r="AU169" s="8">
        <v>9</v>
      </c>
      <c r="AV169" s="8">
        <v>9</v>
      </c>
      <c r="AW169" s="8">
        <v>86</v>
      </c>
      <c r="AX169" s="8">
        <v>6</v>
      </c>
      <c r="AY169" s="8">
        <v>12</v>
      </c>
      <c r="AZ169" s="8">
        <v>180</v>
      </c>
      <c r="BA169" s="8">
        <v>3</v>
      </c>
      <c r="BB169" s="8">
        <v>11</v>
      </c>
      <c r="BC169" s="8">
        <v>7</v>
      </c>
      <c r="BD169" s="8">
        <v>22</v>
      </c>
      <c r="BE169" s="8">
        <v>0</v>
      </c>
      <c r="BF169" s="8">
        <v>2</v>
      </c>
      <c r="BG169" s="8">
        <v>1</v>
      </c>
      <c r="BH169" s="8">
        <v>4</v>
      </c>
      <c r="BI169" s="8">
        <v>1</v>
      </c>
      <c r="BJ169" s="8">
        <v>7</v>
      </c>
      <c r="BK169" s="8">
        <v>0</v>
      </c>
      <c r="BL169" s="8">
        <v>0</v>
      </c>
      <c r="BM169" s="8">
        <v>6</v>
      </c>
      <c r="BN169" s="8">
        <v>21</v>
      </c>
      <c r="BO169" s="8">
        <v>4</v>
      </c>
      <c r="BP169" s="8">
        <v>10</v>
      </c>
      <c r="BQ169" s="8">
        <v>41</v>
      </c>
      <c r="BR169" s="8">
        <v>26</v>
      </c>
      <c r="BS169" s="8">
        <v>1</v>
      </c>
      <c r="BT169" s="8">
        <v>6</v>
      </c>
      <c r="BU169" s="8">
        <v>16</v>
      </c>
      <c r="BV169" s="8">
        <v>6704</v>
      </c>
      <c r="BW169" s="8">
        <v>2</v>
      </c>
      <c r="BX169" s="8">
        <v>5</v>
      </c>
      <c r="BY169" s="8">
        <v>22</v>
      </c>
      <c r="BZ169" s="8">
        <v>1</v>
      </c>
      <c r="CA169" s="8">
        <v>50</v>
      </c>
      <c r="CB169" s="8">
        <v>0</v>
      </c>
      <c r="CC169" s="8">
        <v>1</v>
      </c>
      <c r="CD169" s="8">
        <v>12</v>
      </c>
      <c r="CE169" s="8">
        <v>8</v>
      </c>
      <c r="CF169" s="8">
        <v>1</v>
      </c>
      <c r="CG169" s="8">
        <v>5</v>
      </c>
      <c r="CH169" s="8">
        <v>5</v>
      </c>
      <c r="CI169" s="8">
        <v>8</v>
      </c>
      <c r="CJ169" s="8">
        <v>1</v>
      </c>
      <c r="CK169" s="8">
        <v>3</v>
      </c>
      <c r="CL169" s="8">
        <v>1</v>
      </c>
      <c r="CM169" s="8">
        <v>2</v>
      </c>
      <c r="CN169" s="8">
        <v>0</v>
      </c>
      <c r="CO169" s="8">
        <v>5</v>
      </c>
      <c r="CP169" s="8">
        <v>2</v>
      </c>
      <c r="CQ169" s="8">
        <v>31</v>
      </c>
      <c r="CR169" s="8">
        <v>5</v>
      </c>
      <c r="CS169" s="8">
        <v>1</v>
      </c>
      <c r="CT169" s="8">
        <v>2</v>
      </c>
      <c r="CU169" s="8">
        <v>3</v>
      </c>
      <c r="CV169" s="8">
        <v>3</v>
      </c>
      <c r="CW169" s="8">
        <v>23</v>
      </c>
      <c r="CX169" s="8">
        <v>9</v>
      </c>
      <c r="CY169" s="8">
        <v>6</v>
      </c>
      <c r="CZ169" s="8">
        <v>4</v>
      </c>
      <c r="DA169" s="8">
        <v>3</v>
      </c>
      <c r="DB169" s="8">
        <v>6</v>
      </c>
      <c r="DC169" s="8">
        <v>4</v>
      </c>
      <c r="DD169" s="8">
        <v>10</v>
      </c>
      <c r="DE169" s="8">
        <v>86</v>
      </c>
      <c r="DF169" s="8">
        <v>16623</v>
      </c>
      <c r="DG169" s="8">
        <v>1</v>
      </c>
      <c r="DH169" s="8">
        <v>28</v>
      </c>
      <c r="DI169" s="8">
        <v>6</v>
      </c>
      <c r="DJ169" s="8">
        <v>0</v>
      </c>
      <c r="DK169" s="8">
        <v>7</v>
      </c>
      <c r="DL169" s="8">
        <v>17</v>
      </c>
      <c r="DM169" s="8">
        <v>3</v>
      </c>
      <c r="DN169" s="8">
        <v>2</v>
      </c>
      <c r="DO169" s="8">
        <v>3</v>
      </c>
      <c r="DP169" s="8">
        <v>1</v>
      </c>
      <c r="DQ169" s="8">
        <v>2</v>
      </c>
      <c r="DR169" s="8">
        <v>0</v>
      </c>
      <c r="DS169" s="8">
        <v>90</v>
      </c>
      <c r="DT169" s="8">
        <v>78</v>
      </c>
      <c r="DU169" s="8">
        <v>8</v>
      </c>
      <c r="DV169" s="8">
        <v>17</v>
      </c>
      <c r="DW169" s="8">
        <v>22</v>
      </c>
      <c r="DX169" s="8">
        <v>14</v>
      </c>
      <c r="DY169" s="8">
        <v>0</v>
      </c>
      <c r="DZ169" s="8">
        <v>4</v>
      </c>
      <c r="EA169" s="8">
        <v>6</v>
      </c>
      <c r="EB169" s="8">
        <v>7</v>
      </c>
      <c r="EC169" s="8">
        <v>4</v>
      </c>
      <c r="ED169" s="8">
        <v>9</v>
      </c>
      <c r="EE169" s="8">
        <v>0</v>
      </c>
      <c r="EF169" s="8">
        <v>4</v>
      </c>
      <c r="EG169" s="8">
        <v>1</v>
      </c>
    </row>
    <row r="170" spans="1:137" ht="12.75">
      <c r="A170" s="9" t="s">
        <v>14</v>
      </c>
      <c r="C170" s="8">
        <v>34</v>
      </c>
      <c r="D170" s="8">
        <v>43</v>
      </c>
      <c r="E170" s="8">
        <v>7</v>
      </c>
      <c r="F170" s="8">
        <v>16</v>
      </c>
      <c r="G170" s="8">
        <v>61</v>
      </c>
      <c r="H170" s="8">
        <v>25</v>
      </c>
      <c r="I170" s="8">
        <v>59</v>
      </c>
      <c r="J170" s="8">
        <v>10</v>
      </c>
      <c r="K170" s="8">
        <v>7</v>
      </c>
      <c r="L170" s="8">
        <v>7</v>
      </c>
      <c r="M170" s="8">
        <v>9</v>
      </c>
      <c r="N170" s="8">
        <v>89</v>
      </c>
      <c r="O170" s="8">
        <v>69</v>
      </c>
      <c r="P170" s="8">
        <v>17</v>
      </c>
      <c r="Q170" s="8">
        <v>28</v>
      </c>
      <c r="R170" s="8">
        <v>75</v>
      </c>
      <c r="S170" s="8">
        <v>59961</v>
      </c>
      <c r="T170" s="8">
        <v>5467</v>
      </c>
      <c r="U170" s="8">
        <v>6</v>
      </c>
      <c r="V170" s="8">
        <v>11</v>
      </c>
      <c r="W170" s="8">
        <v>8</v>
      </c>
      <c r="X170" s="8">
        <v>0</v>
      </c>
      <c r="Y170" s="8">
        <v>227</v>
      </c>
      <c r="Z170" s="8">
        <v>198</v>
      </c>
      <c r="AA170" s="8">
        <v>9</v>
      </c>
      <c r="AB170" s="8">
        <v>12</v>
      </c>
      <c r="AC170" s="8">
        <v>4</v>
      </c>
      <c r="AD170" s="8">
        <v>7</v>
      </c>
      <c r="AE170" s="8">
        <v>12</v>
      </c>
      <c r="AF170" s="8">
        <v>54</v>
      </c>
      <c r="AG170" s="8">
        <v>427</v>
      </c>
      <c r="AH170" s="8">
        <v>8</v>
      </c>
      <c r="AI170" s="8">
        <v>4</v>
      </c>
      <c r="AJ170" s="8">
        <v>46</v>
      </c>
      <c r="AK170" s="8">
        <v>10</v>
      </c>
      <c r="AL170" s="8">
        <v>149</v>
      </c>
      <c r="AM170" s="8">
        <v>8</v>
      </c>
      <c r="AN170" s="8">
        <v>6</v>
      </c>
      <c r="AO170" s="8">
        <v>39</v>
      </c>
      <c r="AP170" s="8">
        <v>47</v>
      </c>
      <c r="AQ170" s="8">
        <v>29</v>
      </c>
      <c r="AR170" s="8">
        <v>32</v>
      </c>
      <c r="AS170" s="8">
        <v>61</v>
      </c>
      <c r="AT170" s="8">
        <v>56</v>
      </c>
      <c r="AU170" s="8">
        <v>20</v>
      </c>
      <c r="AV170" s="8">
        <v>20</v>
      </c>
      <c r="AW170" s="8">
        <v>133</v>
      </c>
      <c r="AX170" s="8">
        <v>40</v>
      </c>
      <c r="AY170" s="8">
        <v>25</v>
      </c>
      <c r="AZ170" s="8">
        <v>1186</v>
      </c>
      <c r="BA170" s="8">
        <v>7</v>
      </c>
      <c r="BB170" s="8">
        <v>20</v>
      </c>
      <c r="BC170" s="8">
        <v>33</v>
      </c>
      <c r="BD170" s="8">
        <v>56</v>
      </c>
      <c r="BE170" s="8">
        <v>2</v>
      </c>
      <c r="BF170" s="8">
        <v>9</v>
      </c>
      <c r="BG170" s="8">
        <v>3</v>
      </c>
      <c r="BH170" s="8">
        <v>13</v>
      </c>
      <c r="BI170" s="8">
        <v>101</v>
      </c>
      <c r="BJ170" s="8">
        <v>24</v>
      </c>
      <c r="BK170" s="8">
        <v>3</v>
      </c>
      <c r="BL170" s="8">
        <v>2</v>
      </c>
      <c r="BM170" s="8">
        <v>15</v>
      </c>
      <c r="BN170" s="8">
        <v>36</v>
      </c>
      <c r="BO170" s="8">
        <v>9</v>
      </c>
      <c r="BP170" s="8">
        <v>15</v>
      </c>
      <c r="BQ170" s="8">
        <v>186</v>
      </c>
      <c r="BR170" s="8">
        <v>38</v>
      </c>
      <c r="BS170" s="8">
        <v>2</v>
      </c>
      <c r="BT170" s="8">
        <v>261</v>
      </c>
      <c r="BU170" s="8">
        <v>55</v>
      </c>
      <c r="BV170" s="8">
        <v>26253</v>
      </c>
      <c r="BW170" s="8">
        <v>4</v>
      </c>
      <c r="BX170" s="8">
        <v>11</v>
      </c>
      <c r="BY170" s="8">
        <v>37</v>
      </c>
      <c r="BZ170" s="8">
        <v>4</v>
      </c>
      <c r="CA170" s="8">
        <v>108</v>
      </c>
      <c r="CB170" s="8">
        <v>5</v>
      </c>
      <c r="CC170" s="8">
        <v>4</v>
      </c>
      <c r="CD170" s="8">
        <v>14</v>
      </c>
      <c r="CE170" s="8">
        <v>18</v>
      </c>
      <c r="CF170" s="8">
        <v>6</v>
      </c>
      <c r="CG170" s="8">
        <v>15</v>
      </c>
      <c r="CH170" s="8">
        <v>26</v>
      </c>
      <c r="CI170" s="8">
        <v>135</v>
      </c>
      <c r="CJ170" s="8">
        <v>2</v>
      </c>
      <c r="CK170" s="8">
        <v>10</v>
      </c>
      <c r="CL170" s="8">
        <v>16</v>
      </c>
      <c r="CM170" s="8">
        <v>7</v>
      </c>
      <c r="CN170" s="8">
        <v>20</v>
      </c>
      <c r="CO170" s="8">
        <v>9</v>
      </c>
      <c r="CP170" s="8">
        <v>11</v>
      </c>
      <c r="CQ170" s="8">
        <v>53</v>
      </c>
      <c r="CR170" s="8">
        <v>11</v>
      </c>
      <c r="CS170" s="8">
        <v>5</v>
      </c>
      <c r="CT170" s="8">
        <v>5</v>
      </c>
      <c r="CU170" s="8">
        <v>6</v>
      </c>
      <c r="CV170" s="8">
        <v>20</v>
      </c>
      <c r="CW170" s="8">
        <v>140</v>
      </c>
      <c r="CX170" s="8">
        <v>57</v>
      </c>
      <c r="CY170" s="8">
        <v>12</v>
      </c>
      <c r="CZ170" s="8">
        <v>41</v>
      </c>
      <c r="DA170" s="8">
        <v>5</v>
      </c>
      <c r="DB170" s="8">
        <v>10</v>
      </c>
      <c r="DC170" s="8">
        <v>7</v>
      </c>
      <c r="DD170" s="8">
        <v>17</v>
      </c>
      <c r="DE170" s="8">
        <v>250</v>
      </c>
      <c r="DF170" s="8">
        <v>72005</v>
      </c>
      <c r="DG170" s="8">
        <v>28</v>
      </c>
      <c r="DH170" s="8">
        <v>191</v>
      </c>
      <c r="DI170" s="8">
        <v>18</v>
      </c>
      <c r="DJ170" s="8">
        <v>49</v>
      </c>
      <c r="DK170" s="8">
        <v>40</v>
      </c>
      <c r="DL170" s="8">
        <v>50</v>
      </c>
      <c r="DM170" s="8">
        <v>8</v>
      </c>
      <c r="DN170" s="8">
        <v>7</v>
      </c>
      <c r="DO170" s="8">
        <v>23</v>
      </c>
      <c r="DP170" s="8">
        <v>10</v>
      </c>
      <c r="DQ170" s="8">
        <v>15</v>
      </c>
      <c r="DR170" s="8">
        <v>1</v>
      </c>
      <c r="DS170" s="8">
        <v>595</v>
      </c>
      <c r="DT170" s="8">
        <v>113</v>
      </c>
      <c r="DU170" s="8">
        <v>12</v>
      </c>
      <c r="DV170" s="8">
        <v>25</v>
      </c>
      <c r="DW170" s="8">
        <v>30</v>
      </c>
      <c r="DX170" s="8">
        <v>17</v>
      </c>
      <c r="DY170" s="8">
        <v>2</v>
      </c>
      <c r="DZ170" s="8">
        <v>25</v>
      </c>
      <c r="EA170" s="8">
        <v>26</v>
      </c>
      <c r="EB170" s="8">
        <v>60</v>
      </c>
      <c r="EC170" s="8">
        <v>33</v>
      </c>
      <c r="ED170" s="8">
        <v>24</v>
      </c>
      <c r="EE170" s="8">
        <v>4</v>
      </c>
      <c r="EF170" s="8">
        <v>13</v>
      </c>
      <c r="EG170" s="8">
        <v>2</v>
      </c>
    </row>
    <row r="171" spans="2:137" s="10" customFormat="1" ht="12.75">
      <c r="B171" s="11" t="s">
        <v>118</v>
      </c>
      <c r="C171" s="12">
        <f aca="true" t="shared" si="78" ref="C171:AH171">C170/170548</f>
        <v>0.00019935736566831626</v>
      </c>
      <c r="D171" s="12">
        <f t="shared" si="78"/>
        <v>0.00025212843305110583</v>
      </c>
      <c r="E171" s="12">
        <f t="shared" si="78"/>
        <v>4.104416351994746E-05</v>
      </c>
      <c r="F171" s="12">
        <f t="shared" si="78"/>
        <v>9.381523090273706E-05</v>
      </c>
      <c r="G171" s="12">
        <f t="shared" si="78"/>
        <v>0.00035767056781668504</v>
      </c>
      <c r="H171" s="12">
        <f t="shared" si="78"/>
        <v>0.00014658629828552666</v>
      </c>
      <c r="I171" s="12">
        <f t="shared" si="78"/>
        <v>0.0003459436639538429</v>
      </c>
      <c r="J171" s="12">
        <f t="shared" si="78"/>
        <v>5.863451931421066E-05</v>
      </c>
      <c r="K171" s="12">
        <f t="shared" si="78"/>
        <v>4.104416351994746E-05</v>
      </c>
      <c r="L171" s="12">
        <f t="shared" si="78"/>
        <v>4.104416351994746E-05</v>
      </c>
      <c r="M171" s="12">
        <f t="shared" si="78"/>
        <v>5.2771067382789595E-05</v>
      </c>
      <c r="N171" s="12">
        <f t="shared" si="78"/>
        <v>0.0005218472218964749</v>
      </c>
      <c r="O171" s="12">
        <f t="shared" si="78"/>
        <v>0.00040457818326805357</v>
      </c>
      <c r="P171" s="12">
        <f t="shared" si="78"/>
        <v>9.967868283415813E-05</v>
      </c>
      <c r="Q171" s="12">
        <f t="shared" si="78"/>
        <v>0.00016417665407978985</v>
      </c>
      <c r="R171" s="12">
        <f t="shared" si="78"/>
        <v>0.00043975889485657995</v>
      </c>
      <c r="S171" s="12">
        <f t="shared" si="78"/>
        <v>0.35157844125993853</v>
      </c>
      <c r="T171" s="12">
        <f t="shared" si="78"/>
        <v>0.03205549170907897</v>
      </c>
      <c r="U171" s="12">
        <f t="shared" si="78"/>
        <v>3.5180711588526396E-05</v>
      </c>
      <c r="V171" s="12">
        <f t="shared" si="78"/>
        <v>6.449797124563173E-05</v>
      </c>
      <c r="W171" s="12">
        <f t="shared" si="78"/>
        <v>4.690761545136853E-05</v>
      </c>
      <c r="X171" s="12">
        <f t="shared" si="78"/>
        <v>0</v>
      </c>
      <c r="Y171" s="12">
        <f t="shared" si="78"/>
        <v>0.001331003588432582</v>
      </c>
      <c r="Z171" s="12">
        <f t="shared" si="78"/>
        <v>0.0011609634824213712</v>
      </c>
      <c r="AA171" s="12">
        <f t="shared" si="78"/>
        <v>5.2771067382789595E-05</v>
      </c>
      <c r="AB171" s="12">
        <f t="shared" si="78"/>
        <v>7.036142317705279E-05</v>
      </c>
      <c r="AC171" s="12">
        <f t="shared" si="78"/>
        <v>2.3453807725684264E-05</v>
      </c>
      <c r="AD171" s="12">
        <f t="shared" si="78"/>
        <v>4.104416351994746E-05</v>
      </c>
      <c r="AE171" s="12">
        <f t="shared" si="78"/>
        <v>7.036142317705279E-05</v>
      </c>
      <c r="AF171" s="12">
        <f t="shared" si="78"/>
        <v>0.00031662640429673755</v>
      </c>
      <c r="AG171" s="12">
        <f t="shared" si="78"/>
        <v>0.002503693974716795</v>
      </c>
      <c r="AH171" s="12">
        <f t="shared" si="78"/>
        <v>4.690761545136853E-05</v>
      </c>
      <c r="AI171" s="12">
        <f aca="true" t="shared" si="79" ref="AI171:BK171">AI170/170548</f>
        <v>2.3453807725684264E-05</v>
      </c>
      <c r="AJ171" s="12">
        <f t="shared" si="79"/>
        <v>0.000269718788845369</v>
      </c>
      <c r="AK171" s="12">
        <f t="shared" si="79"/>
        <v>5.863451931421066E-05</v>
      </c>
      <c r="AL171" s="12">
        <f t="shared" si="79"/>
        <v>0.0008736543377817389</v>
      </c>
      <c r="AM171" s="12">
        <f t="shared" si="79"/>
        <v>4.690761545136853E-05</v>
      </c>
      <c r="AN171" s="12">
        <f t="shared" si="79"/>
        <v>3.5180711588526396E-05</v>
      </c>
      <c r="AO171" s="12">
        <f t="shared" si="79"/>
        <v>0.00022867462532542157</v>
      </c>
      <c r="AP171" s="12">
        <f t="shared" si="79"/>
        <v>0.0002755822407767901</v>
      </c>
      <c r="AQ171" s="12">
        <f t="shared" si="79"/>
        <v>0.00017004010601121092</v>
      </c>
      <c r="AR171" s="12">
        <f t="shared" si="79"/>
        <v>0.00018763046180547411</v>
      </c>
      <c r="AS171" s="12">
        <f t="shared" si="79"/>
        <v>0.00035767056781668504</v>
      </c>
      <c r="AT171" s="12">
        <f t="shared" si="79"/>
        <v>0.0003283533081595797</v>
      </c>
      <c r="AU171" s="12">
        <f t="shared" si="79"/>
        <v>0.00011726903862842132</v>
      </c>
      <c r="AV171" s="12">
        <f t="shared" si="79"/>
        <v>0.00011726903862842132</v>
      </c>
      <c r="AW171" s="12">
        <f t="shared" si="79"/>
        <v>0.0007798391068790018</v>
      </c>
      <c r="AX171" s="12">
        <f t="shared" si="79"/>
        <v>0.00023453807725684264</v>
      </c>
      <c r="AY171" s="12">
        <f t="shared" si="79"/>
        <v>0.00014658629828552666</v>
      </c>
      <c r="AZ171" s="12">
        <f t="shared" si="79"/>
        <v>0.006954053990665385</v>
      </c>
      <c r="BA171" s="12">
        <f t="shared" si="79"/>
        <v>4.104416351994746E-05</v>
      </c>
      <c r="BB171" s="12">
        <f t="shared" si="79"/>
        <v>0.00011726903862842132</v>
      </c>
      <c r="BC171" s="12">
        <f t="shared" si="79"/>
        <v>0.0001934939137368952</v>
      </c>
      <c r="BD171" s="12">
        <f t="shared" si="79"/>
        <v>0.0003283533081595797</v>
      </c>
      <c r="BE171" s="12">
        <f t="shared" si="79"/>
        <v>1.1726903862842132E-05</v>
      </c>
      <c r="BF171" s="12">
        <f t="shared" si="79"/>
        <v>5.2771067382789595E-05</v>
      </c>
      <c r="BG171" s="12">
        <f t="shared" si="79"/>
        <v>1.7590355794263198E-05</v>
      </c>
      <c r="BH171" s="12">
        <f t="shared" si="79"/>
        <v>7.622487510847387E-05</v>
      </c>
      <c r="BI171" s="12">
        <f t="shared" si="79"/>
        <v>0.0005922086450735277</v>
      </c>
      <c r="BJ171" s="12">
        <f t="shared" si="79"/>
        <v>0.00014072284635410559</v>
      </c>
      <c r="BK171" s="12">
        <f t="shared" si="79"/>
        <v>1.7590355794263198E-05</v>
      </c>
      <c r="BL171" s="12">
        <f>BL170/124980</f>
        <v>1.6002560409665546E-05</v>
      </c>
      <c r="BM171" s="12">
        <f>BM170/170548</f>
        <v>8.7951778971316E-05</v>
      </c>
      <c r="BN171" s="12">
        <f aca="true" t="shared" si="80" ref="BN171:DY171">BN170/170548</f>
        <v>0.00021108426953115838</v>
      </c>
      <c r="BO171" s="12">
        <f t="shared" si="80"/>
        <v>5.2771067382789595E-05</v>
      </c>
      <c r="BP171" s="12">
        <f t="shared" si="80"/>
        <v>8.7951778971316E-05</v>
      </c>
      <c r="BQ171" s="12">
        <f t="shared" si="80"/>
        <v>0.0010906020592443184</v>
      </c>
      <c r="BR171" s="12">
        <f t="shared" si="80"/>
        <v>0.00022281117339400052</v>
      </c>
      <c r="BS171" s="12">
        <f t="shared" si="80"/>
        <v>1.1726903862842132E-05</v>
      </c>
      <c r="BT171" s="12">
        <f t="shared" si="80"/>
        <v>0.0015303609541008983</v>
      </c>
      <c r="BU171" s="12">
        <f t="shared" si="80"/>
        <v>0.00032248985622815865</v>
      </c>
      <c r="BV171" s="12">
        <f t="shared" si="80"/>
        <v>0.15393320355559725</v>
      </c>
      <c r="BW171" s="12">
        <f t="shared" si="80"/>
        <v>2.3453807725684264E-05</v>
      </c>
      <c r="BX171" s="12">
        <f t="shared" si="80"/>
        <v>6.449797124563173E-05</v>
      </c>
      <c r="BY171" s="12">
        <f t="shared" si="80"/>
        <v>0.00021694772146257945</v>
      </c>
      <c r="BZ171" s="12">
        <f t="shared" si="80"/>
        <v>2.3453807725684264E-05</v>
      </c>
      <c r="CA171" s="12">
        <f t="shared" si="80"/>
        <v>0.0006332528085934751</v>
      </c>
      <c r="CB171" s="12">
        <f t="shared" si="80"/>
        <v>2.931725965710533E-05</v>
      </c>
      <c r="CC171" s="12">
        <f t="shared" si="80"/>
        <v>2.3453807725684264E-05</v>
      </c>
      <c r="CD171" s="12">
        <f t="shared" si="80"/>
        <v>8.208832703989493E-05</v>
      </c>
      <c r="CE171" s="12">
        <f t="shared" si="80"/>
        <v>0.00010554213476557919</v>
      </c>
      <c r="CF171" s="12">
        <f t="shared" si="80"/>
        <v>3.5180711588526396E-05</v>
      </c>
      <c r="CG171" s="12">
        <f t="shared" si="80"/>
        <v>8.7951778971316E-05</v>
      </c>
      <c r="CH171" s="12">
        <f t="shared" si="80"/>
        <v>0.00015244975021694773</v>
      </c>
      <c r="CI171" s="12">
        <f t="shared" si="80"/>
        <v>0.0007915660107418439</v>
      </c>
      <c r="CJ171" s="12">
        <f t="shared" si="80"/>
        <v>1.1726903862842132E-05</v>
      </c>
      <c r="CK171" s="12">
        <f t="shared" si="80"/>
        <v>5.863451931421066E-05</v>
      </c>
      <c r="CL171" s="12">
        <f t="shared" si="80"/>
        <v>9.381523090273706E-05</v>
      </c>
      <c r="CM171" s="12">
        <f t="shared" si="80"/>
        <v>4.104416351994746E-05</v>
      </c>
      <c r="CN171" s="12">
        <f t="shared" si="80"/>
        <v>0.00011726903862842132</v>
      </c>
      <c r="CO171" s="12">
        <f t="shared" si="80"/>
        <v>5.2771067382789595E-05</v>
      </c>
      <c r="CP171" s="12">
        <f t="shared" si="80"/>
        <v>6.449797124563173E-05</v>
      </c>
      <c r="CQ171" s="12">
        <f t="shared" si="80"/>
        <v>0.0003107629523653165</v>
      </c>
      <c r="CR171" s="12">
        <f t="shared" si="80"/>
        <v>6.449797124563173E-05</v>
      </c>
      <c r="CS171" s="12">
        <f t="shared" si="80"/>
        <v>2.931725965710533E-05</v>
      </c>
      <c r="CT171" s="12">
        <f t="shared" si="80"/>
        <v>2.931725965710533E-05</v>
      </c>
      <c r="CU171" s="12">
        <f t="shared" si="80"/>
        <v>3.5180711588526396E-05</v>
      </c>
      <c r="CV171" s="12">
        <f t="shared" si="80"/>
        <v>0.00011726903862842132</v>
      </c>
      <c r="CW171" s="12">
        <f t="shared" si="80"/>
        <v>0.0008208832703989492</v>
      </c>
      <c r="CX171" s="12">
        <f t="shared" si="80"/>
        <v>0.0003342167600910008</v>
      </c>
      <c r="CY171" s="12">
        <f t="shared" si="80"/>
        <v>7.036142317705279E-05</v>
      </c>
      <c r="CZ171" s="12">
        <f t="shared" si="80"/>
        <v>0.00024040152918826372</v>
      </c>
      <c r="DA171" s="12">
        <f t="shared" si="80"/>
        <v>2.931725965710533E-05</v>
      </c>
      <c r="DB171" s="12">
        <f t="shared" si="80"/>
        <v>5.863451931421066E-05</v>
      </c>
      <c r="DC171" s="12">
        <f t="shared" si="80"/>
        <v>4.104416351994746E-05</v>
      </c>
      <c r="DD171" s="12">
        <f t="shared" si="80"/>
        <v>9.967868283415813E-05</v>
      </c>
      <c r="DE171" s="12">
        <f t="shared" si="80"/>
        <v>0.0014658629828552666</v>
      </c>
      <c r="DF171" s="12">
        <f t="shared" si="80"/>
        <v>0.4221978563219739</v>
      </c>
      <c r="DG171" s="12">
        <f t="shared" si="80"/>
        <v>0.00016417665407978985</v>
      </c>
      <c r="DH171" s="12">
        <f t="shared" si="80"/>
        <v>0.0011199193189014238</v>
      </c>
      <c r="DI171" s="12">
        <f t="shared" si="80"/>
        <v>0.00010554213476557919</v>
      </c>
      <c r="DJ171" s="12">
        <f t="shared" si="80"/>
        <v>0.0002873091446396322</v>
      </c>
      <c r="DK171" s="12">
        <f t="shared" si="80"/>
        <v>0.00023453807725684264</v>
      </c>
      <c r="DL171" s="12">
        <f t="shared" si="80"/>
        <v>0.0002931725965710533</v>
      </c>
      <c r="DM171" s="12">
        <f t="shared" si="80"/>
        <v>4.690761545136853E-05</v>
      </c>
      <c r="DN171" s="12">
        <f t="shared" si="80"/>
        <v>4.104416351994746E-05</v>
      </c>
      <c r="DO171" s="12">
        <f t="shared" si="80"/>
        <v>0.0001348593944226845</v>
      </c>
      <c r="DP171" s="12">
        <f t="shared" si="80"/>
        <v>5.863451931421066E-05</v>
      </c>
      <c r="DQ171" s="12">
        <f t="shared" si="80"/>
        <v>8.7951778971316E-05</v>
      </c>
      <c r="DR171" s="12">
        <f t="shared" si="80"/>
        <v>5.863451931421066E-06</v>
      </c>
      <c r="DS171" s="12">
        <f t="shared" si="80"/>
        <v>0.0034887538991955343</v>
      </c>
      <c r="DT171" s="12">
        <f t="shared" si="80"/>
        <v>0.0006625700682505804</v>
      </c>
      <c r="DU171" s="12">
        <f t="shared" si="80"/>
        <v>7.036142317705279E-05</v>
      </c>
      <c r="DV171" s="12">
        <f t="shared" si="80"/>
        <v>0.00014658629828552666</v>
      </c>
      <c r="DW171" s="12">
        <f t="shared" si="80"/>
        <v>0.000175903557942632</v>
      </c>
      <c r="DX171" s="12">
        <f t="shared" si="80"/>
        <v>9.967868283415813E-05</v>
      </c>
      <c r="DY171" s="12">
        <f t="shared" si="80"/>
        <v>1.1726903862842132E-05</v>
      </c>
      <c r="DZ171" s="12">
        <f aca="true" t="shared" si="81" ref="DZ171:EG171">DZ170/170548</f>
        <v>0.00014658629828552666</v>
      </c>
      <c r="EA171" s="12">
        <f t="shared" si="81"/>
        <v>0.00015244975021694773</v>
      </c>
      <c r="EB171" s="12">
        <f t="shared" si="81"/>
        <v>0.000351807115885264</v>
      </c>
      <c r="EC171" s="12">
        <f t="shared" si="81"/>
        <v>0.0001934939137368952</v>
      </c>
      <c r="ED171" s="12">
        <f t="shared" si="81"/>
        <v>0.00014072284635410559</v>
      </c>
      <c r="EE171" s="12">
        <f t="shared" si="81"/>
        <v>2.3453807725684264E-05</v>
      </c>
      <c r="EF171" s="12">
        <f t="shared" si="81"/>
        <v>7.622487510847387E-05</v>
      </c>
      <c r="EG171" s="12">
        <f t="shared" si="81"/>
        <v>1.1726903862842132E-05</v>
      </c>
    </row>
    <row r="172" spans="2:137" ht="4.5" customHeight="1">
      <c r="B172" s="13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8"/>
      <c r="EC172" s="8"/>
      <c r="ED172" s="8"/>
      <c r="EE172" s="8"/>
      <c r="EF172" s="8"/>
      <c r="EG172" s="8"/>
    </row>
    <row r="173" spans="1:137" ht="12.75">
      <c r="A173" s="3" t="s">
        <v>81</v>
      </c>
      <c r="B173" s="13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  <c r="DY173" s="8"/>
      <c r="DZ173" s="8"/>
      <c r="EA173" s="8"/>
      <c r="EB173" s="8"/>
      <c r="EC173" s="8"/>
      <c r="ED173" s="8"/>
      <c r="EE173" s="8"/>
      <c r="EF173" s="8"/>
      <c r="EG173" s="8"/>
    </row>
    <row r="174" spans="2:137" ht="12.75">
      <c r="B174" s="7" t="s">
        <v>78</v>
      </c>
      <c r="C174" s="8">
        <v>2</v>
      </c>
      <c r="D174" s="8">
        <v>5</v>
      </c>
      <c r="E174" s="8">
        <v>1</v>
      </c>
      <c r="F174" s="8">
        <v>4</v>
      </c>
      <c r="G174" s="8">
        <v>10</v>
      </c>
      <c r="H174" s="8">
        <v>3</v>
      </c>
      <c r="I174" s="8">
        <v>7</v>
      </c>
      <c r="J174" s="8">
        <v>1</v>
      </c>
      <c r="K174" s="8">
        <v>1</v>
      </c>
      <c r="L174" s="8">
        <v>1</v>
      </c>
      <c r="M174" s="8">
        <v>0</v>
      </c>
      <c r="N174" s="8">
        <v>12</v>
      </c>
      <c r="O174" s="8">
        <v>11</v>
      </c>
      <c r="P174" s="8">
        <v>3</v>
      </c>
      <c r="Q174" s="8">
        <v>1</v>
      </c>
      <c r="R174" s="8">
        <v>12</v>
      </c>
      <c r="S174" s="8">
        <v>6637</v>
      </c>
      <c r="T174" s="8">
        <v>424</v>
      </c>
      <c r="U174" s="8">
        <v>0</v>
      </c>
      <c r="V174" s="8">
        <v>6</v>
      </c>
      <c r="W174" s="8">
        <v>0</v>
      </c>
      <c r="X174" s="8">
        <v>0</v>
      </c>
      <c r="Y174" s="8">
        <v>44</v>
      </c>
      <c r="Z174" s="8">
        <v>31</v>
      </c>
      <c r="AA174" s="8">
        <v>1</v>
      </c>
      <c r="AB174" s="8">
        <v>1</v>
      </c>
      <c r="AC174" s="8">
        <v>4</v>
      </c>
      <c r="AD174" s="8">
        <v>3</v>
      </c>
      <c r="AE174" s="8">
        <v>0</v>
      </c>
      <c r="AF174" s="8">
        <v>4</v>
      </c>
      <c r="AG174" s="8">
        <v>44</v>
      </c>
      <c r="AH174" s="8">
        <v>2</v>
      </c>
      <c r="AI174" s="8">
        <v>2</v>
      </c>
      <c r="AJ174" s="8">
        <v>10</v>
      </c>
      <c r="AK174" s="8">
        <v>4</v>
      </c>
      <c r="AL174" s="8">
        <v>40</v>
      </c>
      <c r="AM174" s="8">
        <v>0</v>
      </c>
      <c r="AN174" s="8">
        <v>1</v>
      </c>
      <c r="AO174" s="8">
        <v>4</v>
      </c>
      <c r="AP174" s="8">
        <v>4</v>
      </c>
      <c r="AQ174" s="8">
        <v>2</v>
      </c>
      <c r="AR174" s="8">
        <v>1</v>
      </c>
      <c r="AS174" s="8">
        <v>10</v>
      </c>
      <c r="AT174" s="8">
        <v>6</v>
      </c>
      <c r="AU174" s="8">
        <v>5</v>
      </c>
      <c r="AV174" s="8">
        <v>2</v>
      </c>
      <c r="AW174" s="8">
        <v>5</v>
      </c>
      <c r="AX174" s="8">
        <v>8</v>
      </c>
      <c r="AY174" s="8">
        <v>4</v>
      </c>
      <c r="AZ174" s="8">
        <v>145</v>
      </c>
      <c r="BA174" s="8">
        <v>1</v>
      </c>
      <c r="BB174" s="8">
        <v>3</v>
      </c>
      <c r="BC174" s="8">
        <v>2</v>
      </c>
      <c r="BD174" s="8">
        <v>11</v>
      </c>
      <c r="BE174" s="8">
        <v>1</v>
      </c>
      <c r="BF174" s="8">
        <v>0</v>
      </c>
      <c r="BG174" s="8">
        <v>3</v>
      </c>
      <c r="BH174" s="8">
        <v>0</v>
      </c>
      <c r="BI174" s="8">
        <v>24</v>
      </c>
      <c r="BJ174" s="8">
        <v>1</v>
      </c>
      <c r="BK174" s="8">
        <v>1</v>
      </c>
      <c r="BL174" s="8">
        <v>1</v>
      </c>
      <c r="BM174" s="8">
        <v>1</v>
      </c>
      <c r="BN174" s="8">
        <v>3</v>
      </c>
      <c r="BO174" s="8">
        <v>1</v>
      </c>
      <c r="BP174" s="8">
        <v>1</v>
      </c>
      <c r="BQ174" s="8">
        <v>35</v>
      </c>
      <c r="BR174" s="8">
        <v>1</v>
      </c>
      <c r="BS174" s="8">
        <v>0</v>
      </c>
      <c r="BT174" s="8">
        <v>19</v>
      </c>
      <c r="BU174" s="8">
        <v>8</v>
      </c>
      <c r="BV174" s="8">
        <v>7016</v>
      </c>
      <c r="BW174" s="8">
        <v>2</v>
      </c>
      <c r="BX174" s="8">
        <v>0</v>
      </c>
      <c r="BY174" s="8">
        <v>6</v>
      </c>
      <c r="BZ174" s="8">
        <v>0</v>
      </c>
      <c r="CA174" s="8">
        <v>9</v>
      </c>
      <c r="CB174" s="8">
        <v>1</v>
      </c>
      <c r="CC174" s="8">
        <v>3</v>
      </c>
      <c r="CD174" s="8">
        <v>1</v>
      </c>
      <c r="CE174" s="8">
        <v>6</v>
      </c>
      <c r="CF174" s="8">
        <v>0</v>
      </c>
      <c r="CG174" s="8">
        <v>4</v>
      </c>
      <c r="CH174" s="8">
        <v>2</v>
      </c>
      <c r="CI174" s="8">
        <v>39</v>
      </c>
      <c r="CJ174" s="8">
        <v>2</v>
      </c>
      <c r="CK174" s="8">
        <v>3</v>
      </c>
      <c r="CL174" s="8">
        <v>3</v>
      </c>
      <c r="CM174" s="8">
        <v>0</v>
      </c>
      <c r="CN174" s="8">
        <v>2</v>
      </c>
      <c r="CO174" s="8">
        <v>1</v>
      </c>
      <c r="CP174" s="8">
        <v>0</v>
      </c>
      <c r="CQ174" s="8">
        <v>1</v>
      </c>
      <c r="CR174" s="8">
        <v>0</v>
      </c>
      <c r="CS174" s="8">
        <v>0</v>
      </c>
      <c r="CT174" s="8">
        <v>4</v>
      </c>
      <c r="CU174" s="8">
        <v>3</v>
      </c>
      <c r="CV174" s="8">
        <v>4</v>
      </c>
      <c r="CW174" s="8">
        <v>22</v>
      </c>
      <c r="CX174" s="8">
        <v>12</v>
      </c>
      <c r="CY174" s="8">
        <v>2</v>
      </c>
      <c r="CZ174" s="8">
        <v>4</v>
      </c>
      <c r="DA174" s="8">
        <v>1</v>
      </c>
      <c r="DB174" s="8">
        <v>5</v>
      </c>
      <c r="DC174" s="8">
        <v>2</v>
      </c>
      <c r="DD174" s="8">
        <v>1</v>
      </c>
      <c r="DE174" s="8">
        <v>58</v>
      </c>
      <c r="DF174" s="8">
        <v>20728</v>
      </c>
      <c r="DG174" s="8">
        <v>11</v>
      </c>
      <c r="DH174" s="8">
        <v>54</v>
      </c>
      <c r="DI174" s="8">
        <v>2</v>
      </c>
      <c r="DJ174" s="8">
        <v>15</v>
      </c>
      <c r="DK174" s="8">
        <v>2</v>
      </c>
      <c r="DL174" s="8">
        <v>11</v>
      </c>
      <c r="DM174" s="8">
        <v>0</v>
      </c>
      <c r="DN174" s="8">
        <v>1</v>
      </c>
      <c r="DO174" s="8">
        <v>2</v>
      </c>
      <c r="DP174" s="8">
        <v>2</v>
      </c>
      <c r="DQ174" s="8">
        <v>2</v>
      </c>
      <c r="DR174" s="8">
        <v>0</v>
      </c>
      <c r="DS174" s="8">
        <v>82</v>
      </c>
      <c r="DT174" s="8">
        <v>9</v>
      </c>
      <c r="DU174" s="8">
        <v>0</v>
      </c>
      <c r="DV174" s="8">
        <v>2</v>
      </c>
      <c r="DW174" s="8">
        <v>4</v>
      </c>
      <c r="DX174" s="8">
        <v>2</v>
      </c>
      <c r="DY174" s="8">
        <v>3</v>
      </c>
      <c r="DZ174" s="8">
        <v>6</v>
      </c>
      <c r="EA174" s="8">
        <v>6</v>
      </c>
      <c r="EB174" s="8">
        <v>5</v>
      </c>
      <c r="EC174" s="8">
        <v>4</v>
      </c>
      <c r="ED174" s="8">
        <v>3</v>
      </c>
      <c r="EE174" s="8">
        <v>1</v>
      </c>
      <c r="EF174" s="8">
        <v>1</v>
      </c>
      <c r="EG174" s="8">
        <v>0</v>
      </c>
    </row>
    <row r="175" spans="2:137" ht="12.75">
      <c r="B175" s="7" t="s">
        <v>79</v>
      </c>
      <c r="C175" s="8">
        <v>23</v>
      </c>
      <c r="D175" s="8">
        <v>36</v>
      </c>
      <c r="E175" s="8">
        <v>12</v>
      </c>
      <c r="F175" s="8">
        <v>35</v>
      </c>
      <c r="G175" s="8">
        <v>45</v>
      </c>
      <c r="H175" s="8">
        <v>42</v>
      </c>
      <c r="I175" s="8">
        <v>54</v>
      </c>
      <c r="J175" s="8">
        <v>16</v>
      </c>
      <c r="K175" s="8">
        <v>15</v>
      </c>
      <c r="L175" s="8">
        <v>7</v>
      </c>
      <c r="M175" s="8">
        <v>13</v>
      </c>
      <c r="N175" s="8">
        <v>52</v>
      </c>
      <c r="O175" s="8">
        <v>43</v>
      </c>
      <c r="P175" s="8">
        <v>18</v>
      </c>
      <c r="Q175" s="8">
        <v>16</v>
      </c>
      <c r="R175" s="8">
        <v>63</v>
      </c>
      <c r="S175" s="8">
        <v>37673</v>
      </c>
      <c r="T175" s="8">
        <v>3849</v>
      </c>
      <c r="U175" s="8">
        <v>1</v>
      </c>
      <c r="V175" s="8">
        <v>4</v>
      </c>
      <c r="W175" s="8">
        <v>5</v>
      </c>
      <c r="X175" s="8">
        <v>4</v>
      </c>
      <c r="Y175" s="8">
        <v>141</v>
      </c>
      <c r="Z175" s="8">
        <v>226</v>
      </c>
      <c r="AA175" s="8">
        <v>5</v>
      </c>
      <c r="AB175" s="8">
        <v>3</v>
      </c>
      <c r="AC175" s="8">
        <v>4</v>
      </c>
      <c r="AD175" s="8">
        <v>9</v>
      </c>
      <c r="AE175" s="8">
        <v>6</v>
      </c>
      <c r="AF175" s="8">
        <v>56</v>
      </c>
      <c r="AG175" s="8">
        <v>328</v>
      </c>
      <c r="AH175" s="8">
        <v>5</v>
      </c>
      <c r="AI175" s="8">
        <v>2</v>
      </c>
      <c r="AJ175" s="8">
        <v>17</v>
      </c>
      <c r="AK175" s="8">
        <v>14</v>
      </c>
      <c r="AL175" s="8">
        <v>115</v>
      </c>
      <c r="AM175" s="8">
        <v>8</v>
      </c>
      <c r="AN175" s="8">
        <v>5</v>
      </c>
      <c r="AO175" s="8">
        <v>59</v>
      </c>
      <c r="AP175" s="8">
        <v>44</v>
      </c>
      <c r="AQ175" s="8">
        <v>18</v>
      </c>
      <c r="AR175" s="8">
        <v>7</v>
      </c>
      <c r="AS175" s="8">
        <v>62</v>
      </c>
      <c r="AT175" s="8">
        <v>55</v>
      </c>
      <c r="AU175" s="8">
        <v>22</v>
      </c>
      <c r="AV175" s="8">
        <v>11</v>
      </c>
      <c r="AW175" s="8">
        <v>79</v>
      </c>
      <c r="AX175" s="8">
        <v>41</v>
      </c>
      <c r="AY175" s="8">
        <v>22</v>
      </c>
      <c r="AZ175" s="8">
        <v>731</v>
      </c>
      <c r="BA175" s="8">
        <v>8</v>
      </c>
      <c r="BB175" s="8">
        <v>14</v>
      </c>
      <c r="BC175" s="8">
        <v>21</v>
      </c>
      <c r="BD175" s="8">
        <v>45</v>
      </c>
      <c r="BE175" s="8">
        <v>3</v>
      </c>
      <c r="BF175" s="8">
        <v>10</v>
      </c>
      <c r="BG175" s="8">
        <v>4</v>
      </c>
      <c r="BH175" s="8">
        <v>10</v>
      </c>
      <c r="BI175" s="8">
        <v>1</v>
      </c>
      <c r="BJ175" s="8">
        <v>28</v>
      </c>
      <c r="BK175" s="8">
        <v>4</v>
      </c>
      <c r="BL175" s="8">
        <v>2</v>
      </c>
      <c r="BM175" s="8">
        <v>12</v>
      </c>
      <c r="BN175" s="8">
        <v>20</v>
      </c>
      <c r="BO175" s="8">
        <v>12</v>
      </c>
      <c r="BP175" s="8">
        <v>37</v>
      </c>
      <c r="BQ175" s="8">
        <v>141</v>
      </c>
      <c r="BR175" s="8">
        <v>22</v>
      </c>
      <c r="BS175" s="8">
        <v>3</v>
      </c>
      <c r="BT175" s="8">
        <v>27</v>
      </c>
      <c r="BU175" s="8">
        <v>40</v>
      </c>
      <c r="BV175" s="8">
        <v>37704</v>
      </c>
      <c r="BW175" s="8">
        <v>13</v>
      </c>
      <c r="BX175" s="8">
        <v>8</v>
      </c>
      <c r="BY175" s="8">
        <v>109</v>
      </c>
      <c r="BZ175" s="8">
        <v>26</v>
      </c>
      <c r="CA175" s="8">
        <v>116</v>
      </c>
      <c r="CB175" s="8">
        <v>10</v>
      </c>
      <c r="CC175" s="8">
        <v>7</v>
      </c>
      <c r="CD175" s="8">
        <v>16</v>
      </c>
      <c r="CE175" s="8">
        <v>49</v>
      </c>
      <c r="CF175" s="8">
        <v>3</v>
      </c>
      <c r="CG175" s="8">
        <v>19</v>
      </c>
      <c r="CH175" s="8">
        <v>10</v>
      </c>
      <c r="CI175" s="8">
        <v>25</v>
      </c>
      <c r="CJ175" s="8">
        <v>1</v>
      </c>
      <c r="CK175" s="8">
        <v>8</v>
      </c>
      <c r="CL175" s="8">
        <v>13</v>
      </c>
      <c r="CM175" s="8">
        <v>9</v>
      </c>
      <c r="CN175" s="8">
        <v>11</v>
      </c>
      <c r="CO175" s="8">
        <v>4</v>
      </c>
      <c r="CP175" s="8">
        <v>15</v>
      </c>
      <c r="CQ175" s="8">
        <v>17</v>
      </c>
      <c r="CR175" s="8">
        <v>12</v>
      </c>
      <c r="CS175" s="8">
        <v>2</v>
      </c>
      <c r="CT175" s="8">
        <v>4</v>
      </c>
      <c r="CU175" s="8">
        <v>4</v>
      </c>
      <c r="CV175" s="8">
        <v>16</v>
      </c>
      <c r="CW175" s="8">
        <v>98</v>
      </c>
      <c r="CX175" s="8">
        <v>41</v>
      </c>
      <c r="CY175" s="8">
        <v>8</v>
      </c>
      <c r="CZ175" s="8">
        <v>27</v>
      </c>
      <c r="DA175" s="8">
        <v>5</v>
      </c>
      <c r="DB175" s="8">
        <v>16</v>
      </c>
      <c r="DC175" s="8">
        <v>7</v>
      </c>
      <c r="DD175" s="8">
        <v>11</v>
      </c>
      <c r="DE175" s="8">
        <v>344</v>
      </c>
      <c r="DF175" s="8">
        <v>100099</v>
      </c>
      <c r="DG175" s="8">
        <v>28</v>
      </c>
      <c r="DH175" s="8">
        <v>108</v>
      </c>
      <c r="DI175" s="8">
        <v>11</v>
      </c>
      <c r="DJ175" s="8">
        <v>6</v>
      </c>
      <c r="DK175" s="8">
        <v>39</v>
      </c>
      <c r="DL175" s="8">
        <v>64</v>
      </c>
      <c r="DM175" s="8">
        <v>6</v>
      </c>
      <c r="DN175" s="8">
        <v>12</v>
      </c>
      <c r="DO175" s="8">
        <v>13</v>
      </c>
      <c r="DP175" s="8">
        <v>7</v>
      </c>
      <c r="DQ175" s="8">
        <v>15</v>
      </c>
      <c r="DR175" s="8">
        <v>2</v>
      </c>
      <c r="DS175" s="8">
        <v>651</v>
      </c>
      <c r="DT175" s="8">
        <v>72</v>
      </c>
      <c r="DU175" s="8">
        <v>14</v>
      </c>
      <c r="DV175" s="8">
        <v>18</v>
      </c>
      <c r="DW175" s="8">
        <v>45</v>
      </c>
      <c r="DX175" s="8">
        <v>21</v>
      </c>
      <c r="DY175" s="8">
        <v>1</v>
      </c>
      <c r="DZ175" s="8">
        <v>12</v>
      </c>
      <c r="EA175" s="8">
        <v>24</v>
      </c>
      <c r="EB175" s="8">
        <v>26</v>
      </c>
      <c r="EC175" s="8">
        <v>16</v>
      </c>
      <c r="ED175" s="8">
        <v>17</v>
      </c>
      <c r="EE175" s="8">
        <v>4</v>
      </c>
      <c r="EF175" s="8">
        <v>14</v>
      </c>
      <c r="EG175" s="8">
        <v>2</v>
      </c>
    </row>
    <row r="176" spans="1:137" ht="12.75">
      <c r="A176" s="9" t="s">
        <v>14</v>
      </c>
      <c r="C176" s="8">
        <v>25</v>
      </c>
      <c r="D176" s="8">
        <v>41</v>
      </c>
      <c r="E176" s="8">
        <v>13</v>
      </c>
      <c r="F176" s="8">
        <v>39</v>
      </c>
      <c r="G176" s="8">
        <v>55</v>
      </c>
      <c r="H176" s="8">
        <v>45</v>
      </c>
      <c r="I176" s="8">
        <v>61</v>
      </c>
      <c r="J176" s="8">
        <v>17</v>
      </c>
      <c r="K176" s="8">
        <v>16</v>
      </c>
      <c r="L176" s="8">
        <v>8</v>
      </c>
      <c r="M176" s="8">
        <v>13</v>
      </c>
      <c r="N176" s="8">
        <v>64</v>
      </c>
      <c r="O176" s="8">
        <v>54</v>
      </c>
      <c r="P176" s="8">
        <v>21</v>
      </c>
      <c r="Q176" s="8">
        <v>17</v>
      </c>
      <c r="R176" s="8">
        <v>75</v>
      </c>
      <c r="S176" s="8">
        <v>44310</v>
      </c>
      <c r="T176" s="8">
        <v>4273</v>
      </c>
      <c r="U176" s="8">
        <v>1</v>
      </c>
      <c r="V176" s="8">
        <v>10</v>
      </c>
      <c r="W176" s="8">
        <v>5</v>
      </c>
      <c r="X176" s="8">
        <v>4</v>
      </c>
      <c r="Y176" s="8">
        <v>185</v>
      </c>
      <c r="Z176" s="8">
        <v>257</v>
      </c>
      <c r="AA176" s="8">
        <v>6</v>
      </c>
      <c r="AB176" s="8">
        <v>4</v>
      </c>
      <c r="AC176" s="8">
        <v>8</v>
      </c>
      <c r="AD176" s="8">
        <v>12</v>
      </c>
      <c r="AE176" s="8">
        <v>6</v>
      </c>
      <c r="AF176" s="8">
        <v>60</v>
      </c>
      <c r="AG176" s="8">
        <v>372</v>
      </c>
      <c r="AH176" s="8">
        <v>7</v>
      </c>
      <c r="AI176" s="8">
        <v>4</v>
      </c>
      <c r="AJ176" s="8">
        <v>27</v>
      </c>
      <c r="AK176" s="8">
        <v>18</v>
      </c>
      <c r="AL176" s="8">
        <v>155</v>
      </c>
      <c r="AM176" s="8">
        <v>8</v>
      </c>
      <c r="AN176" s="8">
        <v>6</v>
      </c>
      <c r="AO176" s="8">
        <v>63</v>
      </c>
      <c r="AP176" s="8">
        <v>48</v>
      </c>
      <c r="AQ176" s="8">
        <v>20</v>
      </c>
      <c r="AR176" s="8">
        <v>8</v>
      </c>
      <c r="AS176" s="8">
        <v>72</v>
      </c>
      <c r="AT176" s="8">
        <v>61</v>
      </c>
      <c r="AU176" s="8">
        <v>27</v>
      </c>
      <c r="AV176" s="8">
        <v>13</v>
      </c>
      <c r="AW176" s="8">
        <v>84</v>
      </c>
      <c r="AX176" s="8">
        <v>49</v>
      </c>
      <c r="AY176" s="8">
        <v>26</v>
      </c>
      <c r="AZ176" s="8">
        <v>876</v>
      </c>
      <c r="BA176" s="8">
        <v>9</v>
      </c>
      <c r="BB176" s="8">
        <v>17</v>
      </c>
      <c r="BC176" s="8">
        <v>23</v>
      </c>
      <c r="BD176" s="8">
        <v>56</v>
      </c>
      <c r="BE176" s="8">
        <v>4</v>
      </c>
      <c r="BF176" s="8">
        <v>10</v>
      </c>
      <c r="BG176" s="8">
        <v>7</v>
      </c>
      <c r="BH176" s="8">
        <v>10</v>
      </c>
      <c r="BI176" s="8">
        <v>25</v>
      </c>
      <c r="BJ176" s="8">
        <v>29</v>
      </c>
      <c r="BK176" s="8">
        <v>5</v>
      </c>
      <c r="BL176" s="8">
        <v>3</v>
      </c>
      <c r="BM176" s="8">
        <v>13</v>
      </c>
      <c r="BN176" s="8">
        <v>23</v>
      </c>
      <c r="BO176" s="8">
        <v>13</v>
      </c>
      <c r="BP176" s="8">
        <v>38</v>
      </c>
      <c r="BQ176" s="8">
        <v>176</v>
      </c>
      <c r="BR176" s="8">
        <v>23</v>
      </c>
      <c r="BS176" s="8">
        <v>3</v>
      </c>
      <c r="BT176" s="8">
        <v>46</v>
      </c>
      <c r="BU176" s="8">
        <v>48</v>
      </c>
      <c r="BV176" s="8">
        <v>44720</v>
      </c>
      <c r="BW176" s="8">
        <v>15</v>
      </c>
      <c r="BX176" s="8">
        <v>8</v>
      </c>
      <c r="BY176" s="8">
        <v>115</v>
      </c>
      <c r="BZ176" s="8">
        <v>26</v>
      </c>
      <c r="CA176" s="8">
        <v>125</v>
      </c>
      <c r="CB176" s="8">
        <v>11</v>
      </c>
      <c r="CC176" s="8">
        <v>10</v>
      </c>
      <c r="CD176" s="8">
        <v>17</v>
      </c>
      <c r="CE176" s="8">
        <v>55</v>
      </c>
      <c r="CF176" s="8">
        <v>3</v>
      </c>
      <c r="CG176" s="8">
        <v>23</v>
      </c>
      <c r="CH176" s="8">
        <v>12</v>
      </c>
      <c r="CI176" s="8">
        <v>64</v>
      </c>
      <c r="CJ176" s="8">
        <v>3</v>
      </c>
      <c r="CK176" s="8">
        <v>11</v>
      </c>
      <c r="CL176" s="8">
        <v>16</v>
      </c>
      <c r="CM176" s="8">
        <v>9</v>
      </c>
      <c r="CN176" s="8">
        <v>13</v>
      </c>
      <c r="CO176" s="8">
        <v>5</v>
      </c>
      <c r="CP176" s="8">
        <v>15</v>
      </c>
      <c r="CQ176" s="8">
        <v>18</v>
      </c>
      <c r="CR176" s="8">
        <v>12</v>
      </c>
      <c r="CS176" s="8">
        <v>2</v>
      </c>
      <c r="CT176" s="8">
        <v>8</v>
      </c>
      <c r="CU176" s="8">
        <v>7</v>
      </c>
      <c r="CV176" s="8">
        <v>20</v>
      </c>
      <c r="CW176" s="8">
        <v>120</v>
      </c>
      <c r="CX176" s="8">
        <v>53</v>
      </c>
      <c r="CY176" s="8">
        <v>10</v>
      </c>
      <c r="CZ176" s="8">
        <v>31</v>
      </c>
      <c r="DA176" s="8">
        <v>6</v>
      </c>
      <c r="DB176" s="8">
        <v>21</v>
      </c>
      <c r="DC176" s="8">
        <v>9</v>
      </c>
      <c r="DD176" s="8">
        <v>12</v>
      </c>
      <c r="DE176" s="8">
        <v>402</v>
      </c>
      <c r="DF176" s="8">
        <v>120827</v>
      </c>
      <c r="DG176" s="8">
        <v>39</v>
      </c>
      <c r="DH176" s="8">
        <v>162</v>
      </c>
      <c r="DI176" s="8">
        <v>13</v>
      </c>
      <c r="DJ176" s="8">
        <v>21</v>
      </c>
      <c r="DK176" s="8">
        <v>41</v>
      </c>
      <c r="DL176" s="8">
        <v>75</v>
      </c>
      <c r="DM176" s="8">
        <v>6</v>
      </c>
      <c r="DN176" s="8">
        <v>13</v>
      </c>
      <c r="DO176" s="8">
        <v>15</v>
      </c>
      <c r="DP176" s="8">
        <v>9</v>
      </c>
      <c r="DQ176" s="8">
        <v>17</v>
      </c>
      <c r="DR176" s="8">
        <v>2</v>
      </c>
      <c r="DS176" s="8">
        <v>733</v>
      </c>
      <c r="DT176" s="8">
        <v>81</v>
      </c>
      <c r="DU176" s="8">
        <v>14</v>
      </c>
      <c r="DV176" s="8">
        <v>20</v>
      </c>
      <c r="DW176" s="8">
        <v>49</v>
      </c>
      <c r="DX176" s="8">
        <v>23</v>
      </c>
      <c r="DY176" s="8">
        <v>4</v>
      </c>
      <c r="DZ176" s="8">
        <v>18</v>
      </c>
      <c r="EA176" s="8">
        <v>30</v>
      </c>
      <c r="EB176" s="8">
        <v>31</v>
      </c>
      <c r="EC176" s="8">
        <v>20</v>
      </c>
      <c r="ED176" s="8">
        <v>20</v>
      </c>
      <c r="EE176" s="8">
        <v>5</v>
      </c>
      <c r="EF176" s="8">
        <v>15</v>
      </c>
      <c r="EG176" s="8">
        <v>2</v>
      </c>
    </row>
    <row r="177" spans="2:137" s="10" customFormat="1" ht="12.75">
      <c r="B177" s="11" t="s">
        <v>118</v>
      </c>
      <c r="C177" s="12">
        <f aca="true" t="shared" si="82" ref="C177:AH177">C176/220542</f>
        <v>0.00011335709298002195</v>
      </c>
      <c r="D177" s="12">
        <f t="shared" si="82"/>
        <v>0.000185905632487236</v>
      </c>
      <c r="E177" s="12">
        <f t="shared" si="82"/>
        <v>5.894568834961141E-05</v>
      </c>
      <c r="F177" s="12">
        <f t="shared" si="82"/>
        <v>0.00017683706504883424</v>
      </c>
      <c r="G177" s="12">
        <f t="shared" si="82"/>
        <v>0.00024938560455604826</v>
      </c>
      <c r="H177" s="12">
        <f t="shared" si="82"/>
        <v>0.0002040427673640395</v>
      </c>
      <c r="I177" s="12">
        <f t="shared" si="82"/>
        <v>0.00027659130687125353</v>
      </c>
      <c r="J177" s="12">
        <f t="shared" si="82"/>
        <v>7.708282322641493E-05</v>
      </c>
      <c r="K177" s="12">
        <f t="shared" si="82"/>
        <v>7.254853950721405E-05</v>
      </c>
      <c r="L177" s="12">
        <f t="shared" si="82"/>
        <v>3.6274269753607024E-05</v>
      </c>
      <c r="M177" s="12">
        <f t="shared" si="82"/>
        <v>5.894568834961141E-05</v>
      </c>
      <c r="N177" s="12">
        <f t="shared" si="82"/>
        <v>0.0002901941580288562</v>
      </c>
      <c r="O177" s="12">
        <f t="shared" si="82"/>
        <v>0.0002448513208368474</v>
      </c>
      <c r="P177" s="12">
        <f t="shared" si="82"/>
        <v>9.521995810321844E-05</v>
      </c>
      <c r="Q177" s="12">
        <f t="shared" si="82"/>
        <v>7.708282322641493E-05</v>
      </c>
      <c r="R177" s="12">
        <f t="shared" si="82"/>
        <v>0.0003400712789400658</v>
      </c>
      <c r="S177" s="12">
        <f t="shared" si="82"/>
        <v>0.2009141115977909</v>
      </c>
      <c r="T177" s="12">
        <f t="shared" si="82"/>
        <v>0.019374994332145352</v>
      </c>
      <c r="U177" s="12">
        <f t="shared" si="82"/>
        <v>4.534283719200878E-06</v>
      </c>
      <c r="V177" s="12">
        <f t="shared" si="82"/>
        <v>4.534283719200878E-05</v>
      </c>
      <c r="W177" s="12">
        <f t="shared" si="82"/>
        <v>2.267141859600439E-05</v>
      </c>
      <c r="X177" s="12">
        <f t="shared" si="82"/>
        <v>1.8137134876803512E-05</v>
      </c>
      <c r="Y177" s="12">
        <f t="shared" si="82"/>
        <v>0.0008388424880521624</v>
      </c>
      <c r="Z177" s="12">
        <f t="shared" si="82"/>
        <v>0.0011653109158346255</v>
      </c>
      <c r="AA177" s="12">
        <f t="shared" si="82"/>
        <v>2.7205702315205268E-05</v>
      </c>
      <c r="AB177" s="12">
        <f t="shared" si="82"/>
        <v>1.8137134876803512E-05</v>
      </c>
      <c r="AC177" s="12">
        <f t="shared" si="82"/>
        <v>3.6274269753607024E-05</v>
      </c>
      <c r="AD177" s="12">
        <f t="shared" si="82"/>
        <v>5.4411404630410535E-05</v>
      </c>
      <c r="AE177" s="12">
        <f t="shared" si="82"/>
        <v>2.7205702315205268E-05</v>
      </c>
      <c r="AF177" s="12">
        <f t="shared" si="82"/>
        <v>0.0002720570231520527</v>
      </c>
      <c r="AG177" s="12">
        <f t="shared" si="82"/>
        <v>0.0016867535435427265</v>
      </c>
      <c r="AH177" s="12">
        <f t="shared" si="82"/>
        <v>3.1739986034406146E-05</v>
      </c>
      <c r="AI177" s="12">
        <f aca="true" t="shared" si="83" ref="AI177:CT177">AI176/220542</f>
        <v>1.8137134876803512E-05</v>
      </c>
      <c r="AJ177" s="12">
        <f t="shared" si="83"/>
        <v>0.0001224256604184237</v>
      </c>
      <c r="AK177" s="12">
        <f t="shared" si="83"/>
        <v>8.16171069456158E-05</v>
      </c>
      <c r="AL177" s="12">
        <f t="shared" si="83"/>
        <v>0.0007028139764761361</v>
      </c>
      <c r="AM177" s="12">
        <f t="shared" si="83"/>
        <v>3.6274269753607024E-05</v>
      </c>
      <c r="AN177" s="12">
        <f t="shared" si="83"/>
        <v>2.7205702315205268E-05</v>
      </c>
      <c r="AO177" s="12">
        <f t="shared" si="83"/>
        <v>0.0002856598743096553</v>
      </c>
      <c r="AP177" s="12">
        <f t="shared" si="83"/>
        <v>0.00021764561852164214</v>
      </c>
      <c r="AQ177" s="12">
        <f t="shared" si="83"/>
        <v>9.068567438401756E-05</v>
      </c>
      <c r="AR177" s="12">
        <f t="shared" si="83"/>
        <v>3.6274269753607024E-05</v>
      </c>
      <c r="AS177" s="12">
        <f t="shared" si="83"/>
        <v>0.0003264684277824632</v>
      </c>
      <c r="AT177" s="12">
        <f t="shared" si="83"/>
        <v>0.00027659130687125353</v>
      </c>
      <c r="AU177" s="12">
        <f t="shared" si="83"/>
        <v>0.0001224256604184237</v>
      </c>
      <c r="AV177" s="12">
        <f t="shared" si="83"/>
        <v>5.894568834961141E-05</v>
      </c>
      <c r="AW177" s="12">
        <f t="shared" si="83"/>
        <v>0.00038087983241287375</v>
      </c>
      <c r="AX177" s="12">
        <f t="shared" si="83"/>
        <v>0.00022217990224084302</v>
      </c>
      <c r="AY177" s="12">
        <f t="shared" si="83"/>
        <v>0.00011789137669922283</v>
      </c>
      <c r="AZ177" s="12">
        <f t="shared" si="83"/>
        <v>0.003972032538019969</v>
      </c>
      <c r="BA177" s="12">
        <f t="shared" si="83"/>
        <v>4.08085534728079E-05</v>
      </c>
      <c r="BB177" s="12">
        <f t="shared" si="83"/>
        <v>7.708282322641493E-05</v>
      </c>
      <c r="BC177" s="12">
        <f t="shared" si="83"/>
        <v>0.00010428852554162019</v>
      </c>
      <c r="BD177" s="12">
        <f t="shared" si="83"/>
        <v>0.00025391988827524917</v>
      </c>
      <c r="BE177" s="12">
        <f t="shared" si="83"/>
        <v>1.8137134876803512E-05</v>
      </c>
      <c r="BF177" s="12">
        <f t="shared" si="83"/>
        <v>4.534283719200878E-05</v>
      </c>
      <c r="BG177" s="12">
        <f t="shared" si="83"/>
        <v>3.1739986034406146E-05</v>
      </c>
      <c r="BH177" s="12">
        <f t="shared" si="83"/>
        <v>4.534283719200878E-05</v>
      </c>
      <c r="BI177" s="12">
        <f t="shared" si="83"/>
        <v>0.00011335709298002195</v>
      </c>
      <c r="BJ177" s="12">
        <f t="shared" si="83"/>
        <v>0.00013149422785682546</v>
      </c>
      <c r="BK177" s="12">
        <f t="shared" si="83"/>
        <v>2.267141859600439E-05</v>
      </c>
      <c r="BL177" s="12">
        <f t="shared" si="83"/>
        <v>1.3602851157602634E-05</v>
      </c>
      <c r="BM177" s="12">
        <f t="shared" si="83"/>
        <v>5.894568834961141E-05</v>
      </c>
      <c r="BN177" s="12">
        <f t="shared" si="83"/>
        <v>0.00010428852554162019</v>
      </c>
      <c r="BO177" s="12">
        <f t="shared" si="83"/>
        <v>5.894568834961141E-05</v>
      </c>
      <c r="BP177" s="12">
        <f t="shared" si="83"/>
        <v>0.00017230278132963336</v>
      </c>
      <c r="BQ177" s="12">
        <f t="shared" si="83"/>
        <v>0.0007980339345793545</v>
      </c>
      <c r="BR177" s="12">
        <f t="shared" si="83"/>
        <v>0.00010428852554162019</v>
      </c>
      <c r="BS177" s="12">
        <f t="shared" si="83"/>
        <v>1.3602851157602634E-05</v>
      </c>
      <c r="BT177" s="12">
        <f t="shared" si="83"/>
        <v>0.00020857705108324039</v>
      </c>
      <c r="BU177" s="12">
        <f t="shared" si="83"/>
        <v>0.00021764561852164214</v>
      </c>
      <c r="BV177" s="12">
        <f t="shared" si="83"/>
        <v>0.20277316792266326</v>
      </c>
      <c r="BW177" s="12">
        <f t="shared" si="83"/>
        <v>6.801425578801317E-05</v>
      </c>
      <c r="BX177" s="12">
        <f t="shared" si="83"/>
        <v>3.6274269753607024E-05</v>
      </c>
      <c r="BY177" s="12">
        <f t="shared" si="83"/>
        <v>0.000521442627708101</v>
      </c>
      <c r="BZ177" s="12">
        <f t="shared" si="83"/>
        <v>0.00011789137669922283</v>
      </c>
      <c r="CA177" s="12">
        <f t="shared" si="83"/>
        <v>0.0005667854649001097</v>
      </c>
      <c r="CB177" s="12">
        <f t="shared" si="83"/>
        <v>4.987712091120966E-05</v>
      </c>
      <c r="CC177" s="12">
        <f t="shared" si="83"/>
        <v>4.534283719200878E-05</v>
      </c>
      <c r="CD177" s="12">
        <f t="shared" si="83"/>
        <v>7.708282322641493E-05</v>
      </c>
      <c r="CE177" s="12">
        <f t="shared" si="83"/>
        <v>0.00024938560455604826</v>
      </c>
      <c r="CF177" s="12">
        <f t="shared" si="83"/>
        <v>1.3602851157602634E-05</v>
      </c>
      <c r="CG177" s="12">
        <f t="shared" si="83"/>
        <v>0.00010428852554162019</v>
      </c>
      <c r="CH177" s="12">
        <f t="shared" si="83"/>
        <v>5.4411404630410535E-05</v>
      </c>
      <c r="CI177" s="12">
        <f t="shared" si="83"/>
        <v>0.0002901941580288562</v>
      </c>
      <c r="CJ177" s="12">
        <f t="shared" si="83"/>
        <v>1.3602851157602634E-05</v>
      </c>
      <c r="CK177" s="12">
        <f t="shared" si="83"/>
        <v>4.987712091120966E-05</v>
      </c>
      <c r="CL177" s="12">
        <f t="shared" si="83"/>
        <v>7.254853950721405E-05</v>
      </c>
      <c r="CM177" s="12">
        <f t="shared" si="83"/>
        <v>4.08085534728079E-05</v>
      </c>
      <c r="CN177" s="12">
        <f t="shared" si="83"/>
        <v>5.894568834961141E-05</v>
      </c>
      <c r="CO177" s="12">
        <f t="shared" si="83"/>
        <v>2.267141859600439E-05</v>
      </c>
      <c r="CP177" s="12">
        <f t="shared" si="83"/>
        <v>6.801425578801317E-05</v>
      </c>
      <c r="CQ177" s="12">
        <f t="shared" si="83"/>
        <v>8.16171069456158E-05</v>
      </c>
      <c r="CR177" s="12">
        <f t="shared" si="83"/>
        <v>5.4411404630410535E-05</v>
      </c>
      <c r="CS177" s="12">
        <f t="shared" si="83"/>
        <v>9.068567438401756E-06</v>
      </c>
      <c r="CT177" s="12">
        <f t="shared" si="83"/>
        <v>3.6274269753607024E-05</v>
      </c>
      <c r="CU177" s="12">
        <f aca="true" t="shared" si="84" ref="CU177:EG177">CU176/220542</f>
        <v>3.1739986034406146E-05</v>
      </c>
      <c r="CV177" s="12">
        <f t="shared" si="84"/>
        <v>9.068567438401756E-05</v>
      </c>
      <c r="CW177" s="12">
        <f t="shared" si="84"/>
        <v>0.0005441140463041054</v>
      </c>
      <c r="CX177" s="12">
        <f t="shared" si="84"/>
        <v>0.00024031703711764653</v>
      </c>
      <c r="CY177" s="12">
        <f t="shared" si="84"/>
        <v>4.534283719200878E-05</v>
      </c>
      <c r="CZ177" s="12">
        <f t="shared" si="84"/>
        <v>0.00014056279529522722</v>
      </c>
      <c r="DA177" s="12">
        <f t="shared" si="84"/>
        <v>2.7205702315205268E-05</v>
      </c>
      <c r="DB177" s="12">
        <f t="shared" si="84"/>
        <v>9.521995810321844E-05</v>
      </c>
      <c r="DC177" s="12">
        <f t="shared" si="84"/>
        <v>4.08085534728079E-05</v>
      </c>
      <c r="DD177" s="12">
        <f t="shared" si="84"/>
        <v>5.4411404630410535E-05</v>
      </c>
      <c r="DE177" s="12">
        <f t="shared" si="84"/>
        <v>0.0018227820551187529</v>
      </c>
      <c r="DF177" s="12">
        <f t="shared" si="84"/>
        <v>0.5478638989398845</v>
      </c>
      <c r="DG177" s="12">
        <f t="shared" si="84"/>
        <v>0.00017683706504883424</v>
      </c>
      <c r="DH177" s="12">
        <f t="shared" si="84"/>
        <v>0.0007345539625105422</v>
      </c>
      <c r="DI177" s="12">
        <f t="shared" si="84"/>
        <v>5.894568834961141E-05</v>
      </c>
      <c r="DJ177" s="12">
        <f t="shared" si="84"/>
        <v>9.521995810321844E-05</v>
      </c>
      <c r="DK177" s="12">
        <f t="shared" si="84"/>
        <v>0.000185905632487236</v>
      </c>
      <c r="DL177" s="12">
        <f t="shared" si="84"/>
        <v>0.0003400712789400658</v>
      </c>
      <c r="DM177" s="12">
        <f t="shared" si="84"/>
        <v>2.7205702315205268E-05</v>
      </c>
      <c r="DN177" s="12">
        <f t="shared" si="84"/>
        <v>5.894568834961141E-05</v>
      </c>
      <c r="DO177" s="12">
        <f t="shared" si="84"/>
        <v>6.801425578801317E-05</v>
      </c>
      <c r="DP177" s="12">
        <f t="shared" si="84"/>
        <v>4.08085534728079E-05</v>
      </c>
      <c r="DQ177" s="12">
        <f t="shared" si="84"/>
        <v>7.708282322641493E-05</v>
      </c>
      <c r="DR177" s="12">
        <f t="shared" si="84"/>
        <v>9.068567438401756E-06</v>
      </c>
      <c r="DS177" s="12">
        <f t="shared" si="84"/>
        <v>0.0033236299661742433</v>
      </c>
      <c r="DT177" s="12">
        <f t="shared" si="84"/>
        <v>0.0003672769812552711</v>
      </c>
      <c r="DU177" s="12">
        <f t="shared" si="84"/>
        <v>6.347997206881229E-05</v>
      </c>
      <c r="DV177" s="12">
        <f t="shared" si="84"/>
        <v>9.068567438401756E-05</v>
      </c>
      <c r="DW177" s="12">
        <f t="shared" si="84"/>
        <v>0.00022217990224084302</v>
      </c>
      <c r="DX177" s="12">
        <f t="shared" si="84"/>
        <v>0.00010428852554162019</v>
      </c>
      <c r="DY177" s="12">
        <f t="shared" si="84"/>
        <v>1.8137134876803512E-05</v>
      </c>
      <c r="DZ177" s="12">
        <f t="shared" si="84"/>
        <v>8.16171069456158E-05</v>
      </c>
      <c r="EA177" s="12">
        <f t="shared" si="84"/>
        <v>0.00013602851157602634</v>
      </c>
      <c r="EB177" s="12">
        <f t="shared" si="84"/>
        <v>0.00014056279529522722</v>
      </c>
      <c r="EC177" s="12">
        <f t="shared" si="84"/>
        <v>9.068567438401756E-05</v>
      </c>
      <c r="ED177" s="12">
        <f t="shared" si="84"/>
        <v>9.068567438401756E-05</v>
      </c>
      <c r="EE177" s="12">
        <f t="shared" si="84"/>
        <v>2.267141859600439E-05</v>
      </c>
      <c r="EF177" s="12">
        <f t="shared" si="84"/>
        <v>6.801425578801317E-05</v>
      </c>
      <c r="EG177" s="12">
        <f t="shared" si="84"/>
        <v>9.068567438401756E-06</v>
      </c>
    </row>
    <row r="178" spans="2:137" ht="4.5" customHeight="1">
      <c r="B178" s="13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  <c r="DY178" s="8"/>
      <c r="DZ178" s="8"/>
      <c r="EA178" s="8"/>
      <c r="EB178" s="8"/>
      <c r="EC178" s="8"/>
      <c r="ED178" s="8"/>
      <c r="EE178" s="8"/>
      <c r="EF178" s="8"/>
      <c r="EG178" s="8"/>
    </row>
    <row r="179" spans="1:137" ht="12.75">
      <c r="A179" s="3" t="s">
        <v>85</v>
      </c>
      <c r="B179" s="13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  <c r="DY179" s="8"/>
      <c r="DZ179" s="8"/>
      <c r="EA179" s="8"/>
      <c r="EB179" s="8"/>
      <c r="EC179" s="8"/>
      <c r="ED179" s="8"/>
      <c r="EE179" s="8"/>
      <c r="EF179" s="8"/>
      <c r="EG179" s="8"/>
    </row>
    <row r="180" spans="2:137" ht="12.75">
      <c r="B180" s="7" t="s">
        <v>82</v>
      </c>
      <c r="C180" s="8">
        <v>2</v>
      </c>
      <c r="D180" s="8">
        <v>0</v>
      </c>
      <c r="E180" s="8">
        <v>16</v>
      </c>
      <c r="F180" s="8">
        <v>3</v>
      </c>
      <c r="G180" s="8">
        <v>2</v>
      </c>
      <c r="H180" s="8">
        <v>0</v>
      </c>
      <c r="I180" s="8">
        <v>2</v>
      </c>
      <c r="J180" s="8">
        <v>0</v>
      </c>
      <c r="K180" s="8">
        <v>0</v>
      </c>
      <c r="L180" s="8">
        <v>1</v>
      </c>
      <c r="M180" s="8">
        <v>0</v>
      </c>
      <c r="N180" s="8">
        <v>4</v>
      </c>
      <c r="O180" s="8">
        <v>5</v>
      </c>
      <c r="P180" s="8">
        <v>0</v>
      </c>
      <c r="Q180" s="8">
        <v>7</v>
      </c>
      <c r="R180" s="8">
        <v>2</v>
      </c>
      <c r="S180" s="8">
        <v>1482</v>
      </c>
      <c r="T180" s="8">
        <v>96</v>
      </c>
      <c r="U180" s="8">
        <v>0</v>
      </c>
      <c r="V180" s="8">
        <v>0</v>
      </c>
      <c r="W180" s="8">
        <v>0</v>
      </c>
      <c r="X180" s="8">
        <v>1</v>
      </c>
      <c r="Y180" s="8">
        <v>7</v>
      </c>
      <c r="Z180" s="8">
        <v>9</v>
      </c>
      <c r="AA180" s="8">
        <v>0</v>
      </c>
      <c r="AB180" s="8">
        <v>0</v>
      </c>
      <c r="AC180" s="8">
        <v>0</v>
      </c>
      <c r="AD180" s="8">
        <v>1</v>
      </c>
      <c r="AE180" s="8">
        <v>2</v>
      </c>
      <c r="AF180" s="8">
        <v>1</v>
      </c>
      <c r="AG180" s="8">
        <v>25</v>
      </c>
      <c r="AH180" s="8">
        <v>1</v>
      </c>
      <c r="AI180" s="8">
        <v>0</v>
      </c>
      <c r="AJ180" s="8">
        <v>7</v>
      </c>
      <c r="AK180" s="8">
        <v>2</v>
      </c>
      <c r="AL180" s="8">
        <v>8</v>
      </c>
      <c r="AM180" s="8">
        <v>1</v>
      </c>
      <c r="AN180" s="8">
        <v>1</v>
      </c>
      <c r="AO180" s="8">
        <v>5</v>
      </c>
      <c r="AP180" s="8">
        <v>0</v>
      </c>
      <c r="AQ180" s="8">
        <v>1</v>
      </c>
      <c r="AR180" s="8">
        <v>1</v>
      </c>
      <c r="AS180" s="8">
        <v>1</v>
      </c>
      <c r="AT180" s="8">
        <v>6</v>
      </c>
      <c r="AU180" s="8">
        <v>1</v>
      </c>
      <c r="AV180" s="8">
        <v>0</v>
      </c>
      <c r="AW180" s="8">
        <v>0</v>
      </c>
      <c r="AX180" s="8">
        <v>1</v>
      </c>
      <c r="AY180" s="8">
        <v>1</v>
      </c>
      <c r="AZ180" s="8">
        <v>50</v>
      </c>
      <c r="BA180" s="8">
        <v>1</v>
      </c>
      <c r="BB180" s="8">
        <v>1</v>
      </c>
      <c r="BC180" s="8">
        <v>0</v>
      </c>
      <c r="BD180" s="8">
        <v>2</v>
      </c>
      <c r="BE180" s="8">
        <v>0</v>
      </c>
      <c r="BF180" s="8">
        <v>0</v>
      </c>
      <c r="BG180" s="8">
        <v>0</v>
      </c>
      <c r="BH180" s="8">
        <v>0</v>
      </c>
      <c r="BI180" s="8">
        <v>0</v>
      </c>
      <c r="BJ180" s="8">
        <v>0</v>
      </c>
      <c r="BK180" s="8">
        <v>0</v>
      </c>
      <c r="BL180" s="8">
        <v>0</v>
      </c>
      <c r="BM180" s="8">
        <v>1</v>
      </c>
      <c r="BN180" s="8">
        <v>1</v>
      </c>
      <c r="BO180" s="8">
        <v>0</v>
      </c>
      <c r="BP180" s="8">
        <v>0</v>
      </c>
      <c r="BQ180" s="8">
        <v>21</v>
      </c>
      <c r="BR180" s="8">
        <v>0</v>
      </c>
      <c r="BS180" s="8">
        <v>0</v>
      </c>
      <c r="BT180" s="8">
        <v>1</v>
      </c>
      <c r="BU180" s="8">
        <v>13</v>
      </c>
      <c r="BV180" s="8">
        <v>1067</v>
      </c>
      <c r="BW180" s="8">
        <v>0</v>
      </c>
      <c r="BX180" s="8">
        <v>1</v>
      </c>
      <c r="BY180" s="8">
        <v>4</v>
      </c>
      <c r="BZ180" s="8">
        <v>0</v>
      </c>
      <c r="CA180" s="8">
        <v>6</v>
      </c>
      <c r="CB180" s="8">
        <v>0</v>
      </c>
      <c r="CC180" s="8">
        <v>1</v>
      </c>
      <c r="CD180" s="8">
        <v>0</v>
      </c>
      <c r="CE180" s="8">
        <v>4</v>
      </c>
      <c r="CF180" s="8">
        <v>1</v>
      </c>
      <c r="CG180" s="8">
        <v>1</v>
      </c>
      <c r="CH180" s="8">
        <v>0</v>
      </c>
      <c r="CI180" s="8">
        <v>0</v>
      </c>
      <c r="CJ180" s="8">
        <v>0</v>
      </c>
      <c r="CK180" s="8">
        <v>2</v>
      </c>
      <c r="CL180" s="8">
        <v>0</v>
      </c>
      <c r="CM180" s="8">
        <v>0</v>
      </c>
      <c r="CN180" s="8">
        <v>1</v>
      </c>
      <c r="CO180" s="8">
        <v>0</v>
      </c>
      <c r="CP180" s="8">
        <v>0</v>
      </c>
      <c r="CQ180" s="8">
        <v>0</v>
      </c>
      <c r="CR180" s="8">
        <v>1</v>
      </c>
      <c r="CS180" s="8">
        <v>0</v>
      </c>
      <c r="CT180" s="8">
        <v>0</v>
      </c>
      <c r="CU180" s="8">
        <v>0</v>
      </c>
      <c r="CV180" s="8">
        <v>1</v>
      </c>
      <c r="CW180" s="8">
        <v>28</v>
      </c>
      <c r="CX180" s="8">
        <v>0</v>
      </c>
      <c r="CY180" s="8">
        <v>2</v>
      </c>
      <c r="CZ180" s="8">
        <v>1</v>
      </c>
      <c r="DA180" s="8">
        <v>1</v>
      </c>
      <c r="DB180" s="8">
        <v>0</v>
      </c>
      <c r="DC180" s="8">
        <v>2</v>
      </c>
      <c r="DD180" s="8">
        <v>1</v>
      </c>
      <c r="DE180" s="8">
        <v>22</v>
      </c>
      <c r="DF180" s="8">
        <v>3610</v>
      </c>
      <c r="DG180" s="8">
        <v>2</v>
      </c>
      <c r="DH180" s="8">
        <v>17</v>
      </c>
      <c r="DI180" s="8">
        <v>4</v>
      </c>
      <c r="DJ180" s="8">
        <v>1</v>
      </c>
      <c r="DK180" s="8">
        <v>2</v>
      </c>
      <c r="DL180" s="8">
        <v>7</v>
      </c>
      <c r="DM180" s="8">
        <v>1</v>
      </c>
      <c r="DN180" s="8">
        <v>0</v>
      </c>
      <c r="DO180" s="8">
        <v>0</v>
      </c>
      <c r="DP180" s="8">
        <v>1</v>
      </c>
      <c r="DQ180" s="8">
        <v>3</v>
      </c>
      <c r="DR180" s="8">
        <v>0</v>
      </c>
      <c r="DS180" s="8">
        <v>45</v>
      </c>
      <c r="DT180" s="8">
        <v>10</v>
      </c>
      <c r="DU180" s="8">
        <v>0</v>
      </c>
      <c r="DV180" s="8">
        <v>1</v>
      </c>
      <c r="DW180" s="8">
        <v>0</v>
      </c>
      <c r="DX180" s="8">
        <v>1</v>
      </c>
      <c r="DY180" s="8">
        <v>0</v>
      </c>
      <c r="DZ180" s="8">
        <v>1</v>
      </c>
      <c r="EA180" s="8">
        <v>3</v>
      </c>
      <c r="EB180" s="8">
        <v>0</v>
      </c>
      <c r="EC180" s="8">
        <v>2</v>
      </c>
      <c r="ED180" s="8">
        <v>3</v>
      </c>
      <c r="EE180" s="8">
        <v>3</v>
      </c>
      <c r="EF180" s="8">
        <v>1</v>
      </c>
      <c r="EG180" s="8">
        <v>4</v>
      </c>
    </row>
    <row r="181" spans="2:137" ht="12.75">
      <c r="B181" s="7" t="s">
        <v>75</v>
      </c>
      <c r="C181" s="8">
        <v>14</v>
      </c>
      <c r="D181" s="8">
        <v>21</v>
      </c>
      <c r="E181" s="8">
        <v>6</v>
      </c>
      <c r="F181" s="8">
        <v>11</v>
      </c>
      <c r="G181" s="8">
        <v>43</v>
      </c>
      <c r="H181" s="8">
        <v>30</v>
      </c>
      <c r="I181" s="8">
        <v>30</v>
      </c>
      <c r="J181" s="8">
        <v>7</v>
      </c>
      <c r="K181" s="8">
        <v>11</v>
      </c>
      <c r="L181" s="8">
        <v>16</v>
      </c>
      <c r="M181" s="8">
        <v>15</v>
      </c>
      <c r="N181" s="8">
        <v>81</v>
      </c>
      <c r="O181" s="8">
        <v>24</v>
      </c>
      <c r="P181" s="8">
        <v>11</v>
      </c>
      <c r="Q181" s="8">
        <v>10</v>
      </c>
      <c r="R181" s="8">
        <v>44</v>
      </c>
      <c r="S181" s="8">
        <v>19367</v>
      </c>
      <c r="T181" s="8">
        <v>1581</v>
      </c>
      <c r="U181" s="8">
        <v>2</v>
      </c>
      <c r="V181" s="8">
        <v>5</v>
      </c>
      <c r="W181" s="8">
        <v>6</v>
      </c>
      <c r="X181" s="8">
        <v>1</v>
      </c>
      <c r="Y181" s="8">
        <v>176</v>
      </c>
      <c r="Z181" s="8">
        <v>120</v>
      </c>
      <c r="AA181" s="8">
        <v>4</v>
      </c>
      <c r="AB181" s="8">
        <v>3</v>
      </c>
      <c r="AC181" s="8">
        <v>2</v>
      </c>
      <c r="AD181" s="8">
        <v>3</v>
      </c>
      <c r="AE181" s="8">
        <v>3</v>
      </c>
      <c r="AF181" s="8">
        <v>39</v>
      </c>
      <c r="AG181" s="8">
        <v>255</v>
      </c>
      <c r="AH181" s="8">
        <v>4</v>
      </c>
      <c r="AI181" s="8">
        <v>0</v>
      </c>
      <c r="AJ181" s="8">
        <v>17</v>
      </c>
      <c r="AK181" s="8">
        <v>2</v>
      </c>
      <c r="AL181" s="8">
        <v>67</v>
      </c>
      <c r="AM181" s="8">
        <v>5</v>
      </c>
      <c r="AN181" s="8">
        <v>3</v>
      </c>
      <c r="AO181" s="8">
        <v>24</v>
      </c>
      <c r="AP181" s="8">
        <v>36</v>
      </c>
      <c r="AQ181" s="8">
        <v>10</v>
      </c>
      <c r="AR181" s="8">
        <v>12</v>
      </c>
      <c r="AS181" s="8">
        <v>20</v>
      </c>
      <c r="AT181" s="8">
        <v>28</v>
      </c>
      <c r="AU181" s="8">
        <v>18</v>
      </c>
      <c r="AV181" s="8">
        <v>9</v>
      </c>
      <c r="AW181" s="8">
        <v>24</v>
      </c>
      <c r="AX181" s="8">
        <v>8</v>
      </c>
      <c r="AY181" s="8">
        <v>23</v>
      </c>
      <c r="AZ181" s="8">
        <v>392</v>
      </c>
      <c r="BA181" s="8">
        <v>4</v>
      </c>
      <c r="BB181" s="8">
        <v>3</v>
      </c>
      <c r="BC181" s="8">
        <v>6</v>
      </c>
      <c r="BD181" s="8">
        <v>28</v>
      </c>
      <c r="BE181" s="8">
        <v>4</v>
      </c>
      <c r="BF181" s="8">
        <v>2</v>
      </c>
      <c r="BG181" s="8">
        <v>4</v>
      </c>
      <c r="BH181" s="8">
        <v>6</v>
      </c>
      <c r="BI181" s="8">
        <v>3</v>
      </c>
      <c r="BJ181" s="8">
        <v>10</v>
      </c>
      <c r="BK181" s="8">
        <v>5</v>
      </c>
      <c r="BL181" s="8">
        <v>0</v>
      </c>
      <c r="BM181" s="8">
        <v>2</v>
      </c>
      <c r="BN181" s="8">
        <v>4</v>
      </c>
      <c r="BO181" s="8">
        <v>4</v>
      </c>
      <c r="BP181" s="8">
        <v>1</v>
      </c>
      <c r="BQ181" s="8">
        <v>86</v>
      </c>
      <c r="BR181" s="8">
        <v>8</v>
      </c>
      <c r="BS181" s="8">
        <v>2</v>
      </c>
      <c r="BT181" s="8">
        <v>6</v>
      </c>
      <c r="BU181" s="8">
        <v>27</v>
      </c>
      <c r="BV181" s="8">
        <v>16617</v>
      </c>
      <c r="BW181" s="8">
        <v>3</v>
      </c>
      <c r="BX181" s="8">
        <v>1</v>
      </c>
      <c r="BY181" s="8">
        <v>43</v>
      </c>
      <c r="BZ181" s="8">
        <v>12</v>
      </c>
      <c r="CA181" s="8">
        <v>41</v>
      </c>
      <c r="CB181" s="8">
        <v>3</v>
      </c>
      <c r="CC181" s="8">
        <v>1</v>
      </c>
      <c r="CD181" s="8">
        <v>2</v>
      </c>
      <c r="CE181" s="8">
        <v>9</v>
      </c>
      <c r="CF181" s="8">
        <v>6</v>
      </c>
      <c r="CG181" s="8">
        <v>12</v>
      </c>
      <c r="CH181" s="8">
        <v>7</v>
      </c>
      <c r="CI181" s="8">
        <v>20</v>
      </c>
      <c r="CJ181" s="8">
        <v>1</v>
      </c>
      <c r="CK181" s="8">
        <v>5</v>
      </c>
      <c r="CL181" s="8">
        <v>10</v>
      </c>
      <c r="CM181" s="8">
        <v>5</v>
      </c>
      <c r="CN181" s="8">
        <v>8</v>
      </c>
      <c r="CO181" s="8">
        <v>2</v>
      </c>
      <c r="CP181" s="8">
        <v>1</v>
      </c>
      <c r="CQ181" s="8">
        <v>16</v>
      </c>
      <c r="CR181" s="8">
        <v>7</v>
      </c>
      <c r="CS181" s="8">
        <v>2</v>
      </c>
      <c r="CT181" s="8">
        <v>0</v>
      </c>
      <c r="CU181" s="8">
        <v>0</v>
      </c>
      <c r="CV181" s="8">
        <v>5</v>
      </c>
      <c r="CW181" s="8">
        <v>76</v>
      </c>
      <c r="CX181" s="8">
        <v>15</v>
      </c>
      <c r="CY181" s="8">
        <v>7</v>
      </c>
      <c r="CZ181" s="8">
        <v>12</v>
      </c>
      <c r="DA181" s="8">
        <v>10</v>
      </c>
      <c r="DB181" s="8">
        <v>12</v>
      </c>
      <c r="DC181" s="8">
        <v>1</v>
      </c>
      <c r="DD181" s="8">
        <v>12</v>
      </c>
      <c r="DE181" s="8">
        <v>214</v>
      </c>
      <c r="DF181" s="8">
        <v>84700</v>
      </c>
      <c r="DG181" s="8">
        <v>12</v>
      </c>
      <c r="DH181" s="8">
        <v>89</v>
      </c>
      <c r="DI181" s="8">
        <v>13</v>
      </c>
      <c r="DJ181" s="8">
        <v>4</v>
      </c>
      <c r="DK181" s="8">
        <v>9</v>
      </c>
      <c r="DL181" s="8">
        <v>120</v>
      </c>
      <c r="DM181" s="8">
        <v>3</v>
      </c>
      <c r="DN181" s="8">
        <v>6</v>
      </c>
      <c r="DO181" s="8">
        <v>11</v>
      </c>
      <c r="DP181" s="8">
        <v>7</v>
      </c>
      <c r="DQ181" s="8">
        <v>9</v>
      </c>
      <c r="DR181" s="8">
        <v>3</v>
      </c>
      <c r="DS181" s="8">
        <v>283</v>
      </c>
      <c r="DT181" s="8">
        <v>33</v>
      </c>
      <c r="DU181" s="8">
        <v>9</v>
      </c>
      <c r="DV181" s="8">
        <v>12</v>
      </c>
      <c r="DW181" s="8">
        <v>15</v>
      </c>
      <c r="DX181" s="8">
        <v>9</v>
      </c>
      <c r="DY181" s="8">
        <v>8</v>
      </c>
      <c r="DZ181" s="8">
        <v>2</v>
      </c>
      <c r="EA181" s="8">
        <v>10</v>
      </c>
      <c r="EB181" s="8">
        <v>8</v>
      </c>
      <c r="EC181" s="8">
        <v>7</v>
      </c>
      <c r="ED181" s="8">
        <v>2</v>
      </c>
      <c r="EE181" s="8">
        <v>6</v>
      </c>
      <c r="EF181" s="8">
        <v>8</v>
      </c>
      <c r="EG181" s="8">
        <v>2</v>
      </c>
    </row>
    <row r="182" spans="2:137" ht="12.75">
      <c r="B182" s="7" t="s">
        <v>83</v>
      </c>
      <c r="C182" s="8">
        <v>0</v>
      </c>
      <c r="D182" s="8">
        <v>3</v>
      </c>
      <c r="E182" s="8">
        <v>0</v>
      </c>
      <c r="F182" s="8">
        <v>0</v>
      </c>
      <c r="G182" s="8">
        <v>1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8">
        <v>0</v>
      </c>
      <c r="O182" s="8">
        <v>3</v>
      </c>
      <c r="P182" s="8">
        <v>0</v>
      </c>
      <c r="Q182" s="8">
        <v>0</v>
      </c>
      <c r="R182" s="8">
        <v>1</v>
      </c>
      <c r="S182" s="8">
        <v>772</v>
      </c>
      <c r="T182" s="8">
        <v>79</v>
      </c>
      <c r="U182" s="8">
        <v>0</v>
      </c>
      <c r="V182" s="8">
        <v>0</v>
      </c>
      <c r="W182" s="8">
        <v>0</v>
      </c>
      <c r="X182" s="8">
        <v>0</v>
      </c>
      <c r="Y182" s="8">
        <v>2</v>
      </c>
      <c r="Z182" s="8">
        <v>7</v>
      </c>
      <c r="AA182" s="8">
        <v>1</v>
      </c>
      <c r="AB182" s="8">
        <v>0</v>
      </c>
      <c r="AC182" s="8">
        <v>1</v>
      </c>
      <c r="AD182" s="8">
        <v>2</v>
      </c>
      <c r="AE182" s="8">
        <v>0</v>
      </c>
      <c r="AF182" s="8">
        <v>0</v>
      </c>
      <c r="AG182" s="8">
        <v>13</v>
      </c>
      <c r="AH182" s="8">
        <v>0</v>
      </c>
      <c r="AI182" s="8">
        <v>0</v>
      </c>
      <c r="AJ182" s="8">
        <v>0</v>
      </c>
      <c r="AK182" s="8">
        <v>0</v>
      </c>
      <c r="AL182" s="8">
        <v>8</v>
      </c>
      <c r="AM182" s="8">
        <v>0</v>
      </c>
      <c r="AN182" s="8">
        <v>0</v>
      </c>
      <c r="AO182" s="8">
        <v>2</v>
      </c>
      <c r="AP182" s="8">
        <v>1</v>
      </c>
      <c r="AQ182" s="8">
        <v>0</v>
      </c>
      <c r="AR182" s="8">
        <v>0</v>
      </c>
      <c r="AS182" s="8">
        <v>0</v>
      </c>
      <c r="AT182" s="8">
        <v>1</v>
      </c>
      <c r="AU182" s="8">
        <v>1</v>
      </c>
      <c r="AV182" s="8">
        <v>0</v>
      </c>
      <c r="AW182" s="8">
        <v>2</v>
      </c>
      <c r="AX182" s="8">
        <v>1</v>
      </c>
      <c r="AY182" s="8">
        <v>1</v>
      </c>
      <c r="AZ182" s="8">
        <v>18</v>
      </c>
      <c r="BA182" s="8">
        <v>0</v>
      </c>
      <c r="BB182" s="8">
        <v>0</v>
      </c>
      <c r="BC182" s="8">
        <v>1</v>
      </c>
      <c r="BD182" s="8">
        <v>0</v>
      </c>
      <c r="BE182" s="8">
        <v>0</v>
      </c>
      <c r="BF182" s="8">
        <v>0</v>
      </c>
      <c r="BG182" s="8">
        <v>0</v>
      </c>
      <c r="BH182" s="8">
        <v>1</v>
      </c>
      <c r="BI182" s="8">
        <v>0</v>
      </c>
      <c r="BJ182" s="8">
        <v>1</v>
      </c>
      <c r="BK182" s="8">
        <v>1</v>
      </c>
      <c r="BL182" s="8">
        <v>0</v>
      </c>
      <c r="BM182" s="8">
        <v>0</v>
      </c>
      <c r="BN182" s="8">
        <v>1</v>
      </c>
      <c r="BO182" s="8">
        <v>0</v>
      </c>
      <c r="BP182" s="8">
        <v>2</v>
      </c>
      <c r="BQ182" s="8">
        <v>19</v>
      </c>
      <c r="BR182" s="8">
        <v>1</v>
      </c>
      <c r="BS182" s="8">
        <v>0</v>
      </c>
      <c r="BT182" s="8">
        <v>0</v>
      </c>
      <c r="BU182" s="8">
        <v>3</v>
      </c>
      <c r="BV182" s="8">
        <v>430</v>
      </c>
      <c r="BW182" s="8">
        <v>1</v>
      </c>
      <c r="BX182" s="8">
        <v>0</v>
      </c>
      <c r="BY182" s="8">
        <v>0</v>
      </c>
      <c r="BZ182" s="8">
        <v>0</v>
      </c>
      <c r="CA182" s="8">
        <v>1</v>
      </c>
      <c r="CB182" s="8">
        <v>0</v>
      </c>
      <c r="CC182" s="8">
        <v>0</v>
      </c>
      <c r="CD182" s="8">
        <v>0</v>
      </c>
      <c r="CE182" s="8">
        <v>1</v>
      </c>
      <c r="CF182" s="8">
        <v>0</v>
      </c>
      <c r="CG182" s="8">
        <v>0</v>
      </c>
      <c r="CH182" s="8">
        <v>2</v>
      </c>
      <c r="CI182" s="8">
        <v>0</v>
      </c>
      <c r="CJ182" s="8">
        <v>0</v>
      </c>
      <c r="CK182" s="8">
        <v>0</v>
      </c>
      <c r="CL182" s="8">
        <v>1</v>
      </c>
      <c r="CM182" s="8">
        <v>0</v>
      </c>
      <c r="CN182" s="8">
        <v>0</v>
      </c>
      <c r="CO182" s="8">
        <v>0</v>
      </c>
      <c r="CP182" s="8">
        <v>0</v>
      </c>
      <c r="CQ182" s="8">
        <v>0</v>
      </c>
      <c r="CR182" s="8">
        <v>0</v>
      </c>
      <c r="CS182" s="8">
        <v>0</v>
      </c>
      <c r="CT182" s="8">
        <v>0</v>
      </c>
      <c r="CU182" s="8">
        <v>0</v>
      </c>
      <c r="CV182" s="8">
        <v>0</v>
      </c>
      <c r="CW182" s="8">
        <v>4</v>
      </c>
      <c r="CX182" s="8">
        <v>2</v>
      </c>
      <c r="CY182" s="8">
        <v>0</v>
      </c>
      <c r="CZ182" s="8">
        <v>0</v>
      </c>
      <c r="DA182" s="8">
        <v>0</v>
      </c>
      <c r="DB182" s="8">
        <v>0</v>
      </c>
      <c r="DC182" s="8">
        <v>0</v>
      </c>
      <c r="DD182" s="8">
        <v>0</v>
      </c>
      <c r="DE182" s="8">
        <v>2</v>
      </c>
      <c r="DF182" s="8">
        <v>1859</v>
      </c>
      <c r="DG182" s="8">
        <v>1</v>
      </c>
      <c r="DH182" s="8">
        <v>2</v>
      </c>
      <c r="DI182" s="8">
        <v>0</v>
      </c>
      <c r="DJ182" s="8">
        <v>0</v>
      </c>
      <c r="DK182" s="8">
        <v>1</v>
      </c>
      <c r="DL182" s="8">
        <v>2</v>
      </c>
      <c r="DM182" s="8">
        <v>0</v>
      </c>
      <c r="DN182" s="8">
        <v>0</v>
      </c>
      <c r="DO182" s="8">
        <v>0</v>
      </c>
      <c r="DP182" s="8">
        <v>0</v>
      </c>
      <c r="DQ182" s="8">
        <v>0</v>
      </c>
      <c r="DR182" s="8">
        <v>1</v>
      </c>
      <c r="DS182" s="8">
        <v>19</v>
      </c>
      <c r="DT182" s="8">
        <v>2</v>
      </c>
      <c r="DU182" s="8">
        <v>0</v>
      </c>
      <c r="DV182" s="8">
        <v>0</v>
      </c>
      <c r="DW182" s="8">
        <v>0</v>
      </c>
      <c r="DX182" s="8">
        <v>0</v>
      </c>
      <c r="DY182" s="8">
        <v>0</v>
      </c>
      <c r="DZ182" s="8">
        <v>0</v>
      </c>
      <c r="EA182" s="8">
        <v>0</v>
      </c>
      <c r="EB182" s="8">
        <v>0</v>
      </c>
      <c r="EC182" s="8">
        <v>0</v>
      </c>
      <c r="ED182" s="8">
        <v>0</v>
      </c>
      <c r="EE182" s="8">
        <v>0</v>
      </c>
      <c r="EF182" s="8">
        <v>0</v>
      </c>
      <c r="EG182" s="8">
        <v>0</v>
      </c>
    </row>
    <row r="183" spans="2:137" ht="12.75">
      <c r="B183" s="7" t="s">
        <v>84</v>
      </c>
      <c r="C183" s="8">
        <v>1</v>
      </c>
      <c r="D183" s="8">
        <v>10</v>
      </c>
      <c r="E183" s="8">
        <v>12</v>
      </c>
      <c r="F183" s="8">
        <v>6</v>
      </c>
      <c r="G183" s="8">
        <v>6</v>
      </c>
      <c r="H183" s="8">
        <v>3</v>
      </c>
      <c r="I183" s="8">
        <v>9</v>
      </c>
      <c r="J183" s="8">
        <v>3</v>
      </c>
      <c r="K183" s="8">
        <v>2</v>
      </c>
      <c r="L183" s="8">
        <v>0</v>
      </c>
      <c r="M183" s="8">
        <v>2</v>
      </c>
      <c r="N183" s="8">
        <v>10</v>
      </c>
      <c r="O183" s="8">
        <v>3</v>
      </c>
      <c r="P183" s="8">
        <v>1</v>
      </c>
      <c r="Q183" s="8">
        <v>1</v>
      </c>
      <c r="R183" s="8">
        <v>24</v>
      </c>
      <c r="S183" s="8">
        <v>5187</v>
      </c>
      <c r="T183" s="8">
        <v>210</v>
      </c>
      <c r="U183" s="8">
        <v>1</v>
      </c>
      <c r="V183" s="8">
        <v>1</v>
      </c>
      <c r="W183" s="8">
        <v>0</v>
      </c>
      <c r="X183" s="8">
        <v>0</v>
      </c>
      <c r="Y183" s="8">
        <v>45</v>
      </c>
      <c r="Z183" s="8">
        <v>25</v>
      </c>
      <c r="AA183" s="8">
        <v>1</v>
      </c>
      <c r="AB183" s="8">
        <v>1</v>
      </c>
      <c r="AC183" s="8">
        <v>0</v>
      </c>
      <c r="AD183" s="8">
        <v>2</v>
      </c>
      <c r="AE183" s="8">
        <v>1</v>
      </c>
      <c r="AF183" s="8">
        <v>2</v>
      </c>
      <c r="AG183" s="8">
        <v>44</v>
      </c>
      <c r="AH183" s="8">
        <v>3</v>
      </c>
      <c r="AI183" s="8">
        <v>1</v>
      </c>
      <c r="AJ183" s="8">
        <v>5</v>
      </c>
      <c r="AK183" s="8">
        <v>0</v>
      </c>
      <c r="AL183" s="8">
        <v>16</v>
      </c>
      <c r="AM183" s="8">
        <v>1</v>
      </c>
      <c r="AN183" s="8">
        <v>1</v>
      </c>
      <c r="AO183" s="8">
        <v>6</v>
      </c>
      <c r="AP183" s="8">
        <v>0</v>
      </c>
      <c r="AQ183" s="8">
        <v>2</v>
      </c>
      <c r="AR183" s="8">
        <v>4</v>
      </c>
      <c r="AS183" s="8">
        <v>6</v>
      </c>
      <c r="AT183" s="8">
        <v>5</v>
      </c>
      <c r="AU183" s="8">
        <v>3</v>
      </c>
      <c r="AV183" s="8">
        <v>2</v>
      </c>
      <c r="AW183" s="8">
        <v>18</v>
      </c>
      <c r="AX183" s="8">
        <v>8</v>
      </c>
      <c r="AY183" s="8">
        <v>4</v>
      </c>
      <c r="AZ183" s="8">
        <v>61</v>
      </c>
      <c r="BA183" s="8">
        <v>3</v>
      </c>
      <c r="BB183" s="8">
        <v>1</v>
      </c>
      <c r="BC183" s="8">
        <v>10</v>
      </c>
      <c r="BD183" s="8">
        <v>11</v>
      </c>
      <c r="BE183" s="8">
        <v>1</v>
      </c>
      <c r="BF183" s="8">
        <v>4</v>
      </c>
      <c r="BG183" s="8">
        <v>1</v>
      </c>
      <c r="BH183" s="8">
        <v>3</v>
      </c>
      <c r="BI183" s="8">
        <v>0</v>
      </c>
      <c r="BJ183" s="8">
        <v>2</v>
      </c>
      <c r="BK183" s="8">
        <v>0</v>
      </c>
      <c r="BL183" s="8">
        <v>1</v>
      </c>
      <c r="BM183" s="8">
        <v>0</v>
      </c>
      <c r="BN183" s="8">
        <v>0</v>
      </c>
      <c r="BO183" s="8">
        <v>0</v>
      </c>
      <c r="BP183" s="8">
        <v>0</v>
      </c>
      <c r="BQ183" s="8">
        <v>14</v>
      </c>
      <c r="BR183" s="8">
        <v>1</v>
      </c>
      <c r="BS183" s="8">
        <v>1</v>
      </c>
      <c r="BT183" s="8">
        <v>3</v>
      </c>
      <c r="BU183" s="8">
        <v>14</v>
      </c>
      <c r="BV183" s="8">
        <v>4396</v>
      </c>
      <c r="BW183" s="8">
        <v>1</v>
      </c>
      <c r="BX183" s="8">
        <v>0</v>
      </c>
      <c r="BY183" s="8">
        <v>6</v>
      </c>
      <c r="BZ183" s="8">
        <v>7</v>
      </c>
      <c r="CA183" s="8">
        <v>31</v>
      </c>
      <c r="CB183" s="8">
        <v>0</v>
      </c>
      <c r="CC183" s="8">
        <v>0</v>
      </c>
      <c r="CD183" s="8">
        <v>0</v>
      </c>
      <c r="CE183" s="8">
        <v>3</v>
      </c>
      <c r="CF183" s="8">
        <v>0</v>
      </c>
      <c r="CG183" s="8">
        <v>18</v>
      </c>
      <c r="CH183" s="8">
        <v>5</v>
      </c>
      <c r="CI183" s="8">
        <v>3</v>
      </c>
      <c r="CJ183" s="8">
        <v>0</v>
      </c>
      <c r="CK183" s="8">
        <v>1</v>
      </c>
      <c r="CL183" s="8">
        <v>4</v>
      </c>
      <c r="CM183" s="8">
        <v>3</v>
      </c>
      <c r="CN183" s="8">
        <v>2</v>
      </c>
      <c r="CO183" s="8">
        <v>0</v>
      </c>
      <c r="CP183" s="8">
        <v>2</v>
      </c>
      <c r="CQ183" s="8">
        <v>5</v>
      </c>
      <c r="CR183" s="8">
        <v>1</v>
      </c>
      <c r="CS183" s="8">
        <v>1</v>
      </c>
      <c r="CT183" s="8">
        <v>0</v>
      </c>
      <c r="CU183" s="8">
        <v>0</v>
      </c>
      <c r="CV183" s="8">
        <v>1</v>
      </c>
      <c r="CW183" s="8">
        <v>21</v>
      </c>
      <c r="CX183" s="8">
        <v>6</v>
      </c>
      <c r="CY183" s="8">
        <v>3</v>
      </c>
      <c r="CZ183" s="8">
        <v>7</v>
      </c>
      <c r="DA183" s="8">
        <v>1</v>
      </c>
      <c r="DB183" s="8">
        <v>0</v>
      </c>
      <c r="DC183" s="8">
        <v>1</v>
      </c>
      <c r="DD183" s="8">
        <v>1</v>
      </c>
      <c r="DE183" s="8">
        <v>50</v>
      </c>
      <c r="DF183" s="8">
        <v>19178</v>
      </c>
      <c r="DG183" s="8">
        <v>3</v>
      </c>
      <c r="DH183" s="8">
        <v>25</v>
      </c>
      <c r="DI183" s="8">
        <v>0</v>
      </c>
      <c r="DJ183" s="8">
        <v>1</v>
      </c>
      <c r="DK183" s="8">
        <v>1</v>
      </c>
      <c r="DL183" s="8">
        <v>27</v>
      </c>
      <c r="DM183" s="8">
        <v>1</v>
      </c>
      <c r="DN183" s="8">
        <v>0</v>
      </c>
      <c r="DO183" s="8">
        <v>5</v>
      </c>
      <c r="DP183" s="8">
        <v>5</v>
      </c>
      <c r="DQ183" s="8">
        <v>0</v>
      </c>
      <c r="DR183" s="8">
        <v>0</v>
      </c>
      <c r="DS183" s="8">
        <v>40</v>
      </c>
      <c r="DT183" s="8">
        <v>11</v>
      </c>
      <c r="DU183" s="8">
        <v>2</v>
      </c>
      <c r="DV183" s="8">
        <v>4</v>
      </c>
      <c r="DW183" s="8">
        <v>8</v>
      </c>
      <c r="DX183" s="8">
        <v>4</v>
      </c>
      <c r="DY183" s="8">
        <v>0</v>
      </c>
      <c r="DZ183" s="8">
        <v>0</v>
      </c>
      <c r="EA183" s="8">
        <v>5</v>
      </c>
      <c r="EB183" s="8">
        <v>17</v>
      </c>
      <c r="EC183" s="8">
        <v>2</v>
      </c>
      <c r="ED183" s="8">
        <v>2</v>
      </c>
      <c r="EE183" s="8">
        <v>1</v>
      </c>
      <c r="EF183" s="8">
        <v>4</v>
      </c>
      <c r="EG183" s="8">
        <v>0</v>
      </c>
    </row>
    <row r="184" spans="1:137" ht="12.75">
      <c r="A184" s="9" t="s">
        <v>14</v>
      </c>
      <c r="C184" s="8">
        <v>17</v>
      </c>
      <c r="D184" s="8">
        <v>34</v>
      </c>
      <c r="E184" s="8">
        <v>34</v>
      </c>
      <c r="F184" s="8">
        <v>20</v>
      </c>
      <c r="G184" s="8">
        <v>52</v>
      </c>
      <c r="H184" s="8">
        <v>33</v>
      </c>
      <c r="I184" s="8">
        <v>41</v>
      </c>
      <c r="J184" s="8">
        <v>10</v>
      </c>
      <c r="K184" s="8">
        <v>13</v>
      </c>
      <c r="L184" s="8">
        <v>17</v>
      </c>
      <c r="M184" s="8">
        <v>17</v>
      </c>
      <c r="N184" s="8">
        <v>95</v>
      </c>
      <c r="O184" s="8">
        <v>35</v>
      </c>
      <c r="P184" s="8">
        <v>12</v>
      </c>
      <c r="Q184" s="8">
        <v>18</v>
      </c>
      <c r="R184" s="8">
        <v>71</v>
      </c>
      <c r="S184" s="8">
        <v>26808</v>
      </c>
      <c r="T184" s="8">
        <v>1966</v>
      </c>
      <c r="U184" s="8">
        <v>3</v>
      </c>
      <c r="V184" s="8">
        <v>6</v>
      </c>
      <c r="W184" s="8">
        <v>6</v>
      </c>
      <c r="X184" s="8">
        <v>2</v>
      </c>
      <c r="Y184" s="8">
        <v>230</v>
      </c>
      <c r="Z184" s="8">
        <v>161</v>
      </c>
      <c r="AA184" s="8">
        <v>6</v>
      </c>
      <c r="AB184" s="8">
        <v>4</v>
      </c>
      <c r="AC184" s="8">
        <v>3</v>
      </c>
      <c r="AD184" s="8">
        <v>8</v>
      </c>
      <c r="AE184" s="8">
        <v>6</v>
      </c>
      <c r="AF184" s="8">
        <v>42</v>
      </c>
      <c r="AG184" s="8">
        <v>337</v>
      </c>
      <c r="AH184" s="8">
        <v>8</v>
      </c>
      <c r="AI184" s="8">
        <v>1</v>
      </c>
      <c r="AJ184" s="8">
        <v>29</v>
      </c>
      <c r="AK184" s="8">
        <v>4</v>
      </c>
      <c r="AL184" s="8">
        <v>99</v>
      </c>
      <c r="AM184" s="8">
        <v>7</v>
      </c>
      <c r="AN184" s="8">
        <v>5</v>
      </c>
      <c r="AO184" s="8">
        <v>37</v>
      </c>
      <c r="AP184" s="8">
        <v>37</v>
      </c>
      <c r="AQ184" s="8">
        <v>13</v>
      </c>
      <c r="AR184" s="8">
        <v>17</v>
      </c>
      <c r="AS184" s="8">
        <v>27</v>
      </c>
      <c r="AT184" s="8">
        <v>40</v>
      </c>
      <c r="AU184" s="8">
        <v>23</v>
      </c>
      <c r="AV184" s="8">
        <v>11</v>
      </c>
      <c r="AW184" s="8">
        <v>44</v>
      </c>
      <c r="AX184" s="8">
        <v>18</v>
      </c>
      <c r="AY184" s="8">
        <v>29</v>
      </c>
      <c r="AZ184" s="8">
        <v>521</v>
      </c>
      <c r="BA184" s="8">
        <v>8</v>
      </c>
      <c r="BB184" s="8">
        <v>5</v>
      </c>
      <c r="BC184" s="8">
        <v>17</v>
      </c>
      <c r="BD184" s="8">
        <v>41</v>
      </c>
      <c r="BE184" s="8">
        <v>5</v>
      </c>
      <c r="BF184" s="8">
        <v>6</v>
      </c>
      <c r="BG184" s="8">
        <v>5</v>
      </c>
      <c r="BH184" s="8">
        <v>10</v>
      </c>
      <c r="BI184" s="8">
        <v>3</v>
      </c>
      <c r="BJ184" s="8">
        <v>13</v>
      </c>
      <c r="BK184" s="8">
        <v>6</v>
      </c>
      <c r="BL184" s="8">
        <v>1</v>
      </c>
      <c r="BM184" s="8">
        <v>3</v>
      </c>
      <c r="BN184" s="8">
        <v>6</v>
      </c>
      <c r="BO184" s="8">
        <v>4</v>
      </c>
      <c r="BP184" s="8">
        <v>3</v>
      </c>
      <c r="BQ184" s="8">
        <v>140</v>
      </c>
      <c r="BR184" s="8">
        <v>10</v>
      </c>
      <c r="BS184" s="8">
        <v>3</v>
      </c>
      <c r="BT184" s="8">
        <v>10</v>
      </c>
      <c r="BU184" s="8">
        <v>57</v>
      </c>
      <c r="BV184" s="8">
        <v>22510</v>
      </c>
      <c r="BW184" s="8">
        <v>5</v>
      </c>
      <c r="BX184" s="8">
        <v>2</v>
      </c>
      <c r="BY184" s="8">
        <v>53</v>
      </c>
      <c r="BZ184" s="8">
        <v>19</v>
      </c>
      <c r="CA184" s="8">
        <v>79</v>
      </c>
      <c r="CB184" s="8">
        <v>3</v>
      </c>
      <c r="CC184" s="8">
        <v>2</v>
      </c>
      <c r="CD184" s="8">
        <v>2</v>
      </c>
      <c r="CE184" s="8">
        <v>17</v>
      </c>
      <c r="CF184" s="8">
        <v>7</v>
      </c>
      <c r="CG184" s="8">
        <v>31</v>
      </c>
      <c r="CH184" s="8">
        <v>14</v>
      </c>
      <c r="CI184" s="8">
        <v>23</v>
      </c>
      <c r="CJ184" s="8">
        <v>1</v>
      </c>
      <c r="CK184" s="8">
        <v>8</v>
      </c>
      <c r="CL184" s="8">
        <v>15</v>
      </c>
      <c r="CM184" s="8">
        <v>8</v>
      </c>
      <c r="CN184" s="8">
        <v>11</v>
      </c>
      <c r="CO184" s="8">
        <v>2</v>
      </c>
      <c r="CP184" s="8">
        <v>3</v>
      </c>
      <c r="CQ184" s="8">
        <v>21</v>
      </c>
      <c r="CR184" s="8">
        <v>9</v>
      </c>
      <c r="CS184" s="8">
        <v>3</v>
      </c>
      <c r="CT184" s="8">
        <v>0</v>
      </c>
      <c r="CU184" s="8">
        <v>0</v>
      </c>
      <c r="CV184" s="8">
        <v>7</v>
      </c>
      <c r="CW184" s="8">
        <v>129</v>
      </c>
      <c r="CX184" s="8">
        <v>23</v>
      </c>
      <c r="CY184" s="8">
        <v>12</v>
      </c>
      <c r="CZ184" s="8">
        <v>20</v>
      </c>
      <c r="DA184" s="8">
        <v>12</v>
      </c>
      <c r="DB184" s="8">
        <v>12</v>
      </c>
      <c r="DC184" s="8">
        <v>4</v>
      </c>
      <c r="DD184" s="8">
        <v>14</v>
      </c>
      <c r="DE184" s="8">
        <v>288</v>
      </c>
      <c r="DF184" s="8">
        <v>109347</v>
      </c>
      <c r="DG184" s="8">
        <v>18</v>
      </c>
      <c r="DH184" s="8">
        <v>133</v>
      </c>
      <c r="DI184" s="8">
        <v>17</v>
      </c>
      <c r="DJ184" s="8">
        <v>6</v>
      </c>
      <c r="DK184" s="8">
        <v>13</v>
      </c>
      <c r="DL184" s="8">
        <v>156</v>
      </c>
      <c r="DM184" s="8">
        <v>5</v>
      </c>
      <c r="DN184" s="8">
        <v>6</v>
      </c>
      <c r="DO184" s="8">
        <v>16</v>
      </c>
      <c r="DP184" s="8">
        <v>13</v>
      </c>
      <c r="DQ184" s="8">
        <v>12</v>
      </c>
      <c r="DR184" s="8">
        <v>4</v>
      </c>
      <c r="DS184" s="8">
        <v>387</v>
      </c>
      <c r="DT184" s="8">
        <v>56</v>
      </c>
      <c r="DU184" s="8">
        <v>11</v>
      </c>
      <c r="DV184" s="8">
        <v>17</v>
      </c>
      <c r="DW184" s="8">
        <v>23</v>
      </c>
      <c r="DX184" s="8">
        <v>14</v>
      </c>
      <c r="DY184" s="8">
        <v>8</v>
      </c>
      <c r="DZ184" s="8">
        <v>3</v>
      </c>
      <c r="EA184" s="8">
        <v>18</v>
      </c>
      <c r="EB184" s="8">
        <v>25</v>
      </c>
      <c r="EC184" s="8">
        <v>11</v>
      </c>
      <c r="ED184" s="8">
        <v>7</v>
      </c>
      <c r="EE184" s="8">
        <v>10</v>
      </c>
      <c r="EF184" s="8">
        <v>13</v>
      </c>
      <c r="EG184" s="8">
        <v>6</v>
      </c>
    </row>
    <row r="185" spans="2:137" s="10" customFormat="1" ht="12.75">
      <c r="B185" s="11" t="s">
        <v>118</v>
      </c>
      <c r="C185" s="12">
        <f aca="true" t="shared" si="85" ref="C185:AH185">C184/165157</f>
        <v>0.00010293236132891733</v>
      </c>
      <c r="D185" s="12">
        <f t="shared" si="85"/>
        <v>0.00020586472265783466</v>
      </c>
      <c r="E185" s="12">
        <f t="shared" si="85"/>
        <v>0.00020586472265783466</v>
      </c>
      <c r="F185" s="12">
        <f t="shared" si="85"/>
        <v>0.00012109689568107921</v>
      </c>
      <c r="G185" s="12">
        <f t="shared" si="85"/>
        <v>0.000314851928770806</v>
      </c>
      <c r="H185" s="12">
        <f t="shared" si="85"/>
        <v>0.0001998098778737807</v>
      </c>
      <c r="I185" s="12">
        <f t="shared" si="85"/>
        <v>0.0002482486361462124</v>
      </c>
      <c r="J185" s="12">
        <f t="shared" si="85"/>
        <v>6.0548447840539606E-05</v>
      </c>
      <c r="K185" s="12">
        <f t="shared" si="85"/>
        <v>7.87129821927015E-05</v>
      </c>
      <c r="L185" s="12">
        <f t="shared" si="85"/>
        <v>0.00010293236132891733</v>
      </c>
      <c r="M185" s="12">
        <f t="shared" si="85"/>
        <v>0.00010293236132891733</v>
      </c>
      <c r="N185" s="12">
        <f t="shared" si="85"/>
        <v>0.0005752102544851263</v>
      </c>
      <c r="O185" s="12">
        <f t="shared" si="85"/>
        <v>0.00021191956744188862</v>
      </c>
      <c r="P185" s="12">
        <f t="shared" si="85"/>
        <v>7.265813740864752E-05</v>
      </c>
      <c r="Q185" s="12">
        <f t="shared" si="85"/>
        <v>0.0001089872061129713</v>
      </c>
      <c r="R185" s="12">
        <f t="shared" si="85"/>
        <v>0.0004298939796678312</v>
      </c>
      <c r="S185" s="12">
        <f t="shared" si="85"/>
        <v>0.16231827897091858</v>
      </c>
      <c r="T185" s="12">
        <f t="shared" si="85"/>
        <v>0.011903824845450087</v>
      </c>
      <c r="U185" s="12">
        <f t="shared" si="85"/>
        <v>1.816453435216188E-05</v>
      </c>
      <c r="V185" s="12">
        <f t="shared" si="85"/>
        <v>3.632906870432376E-05</v>
      </c>
      <c r="W185" s="12">
        <f t="shared" si="85"/>
        <v>3.632906870432376E-05</v>
      </c>
      <c r="X185" s="12">
        <f t="shared" si="85"/>
        <v>1.2109689568107922E-05</v>
      </c>
      <c r="Y185" s="12">
        <f t="shared" si="85"/>
        <v>0.001392614300332411</v>
      </c>
      <c r="Z185" s="12">
        <f t="shared" si="85"/>
        <v>0.0009748300102326877</v>
      </c>
      <c r="AA185" s="12">
        <f t="shared" si="85"/>
        <v>3.632906870432376E-05</v>
      </c>
      <c r="AB185" s="12">
        <f t="shared" si="85"/>
        <v>2.4219379136215844E-05</v>
      </c>
      <c r="AC185" s="12">
        <f t="shared" si="85"/>
        <v>1.816453435216188E-05</v>
      </c>
      <c r="AD185" s="12">
        <f t="shared" si="85"/>
        <v>4.843875827243169E-05</v>
      </c>
      <c r="AE185" s="12">
        <f t="shared" si="85"/>
        <v>3.632906870432376E-05</v>
      </c>
      <c r="AF185" s="12">
        <f t="shared" si="85"/>
        <v>0.00025430348093026636</v>
      </c>
      <c r="AG185" s="12">
        <f t="shared" si="85"/>
        <v>0.002040482692226185</v>
      </c>
      <c r="AH185" s="12">
        <f t="shared" si="85"/>
        <v>4.843875827243169E-05</v>
      </c>
      <c r="AI185" s="12">
        <f aca="true" t="shared" si="86" ref="AI185:CT185">AI184/165157</f>
        <v>6.054844784053961E-06</v>
      </c>
      <c r="AJ185" s="12">
        <f t="shared" si="86"/>
        <v>0.00017559049873756486</v>
      </c>
      <c r="AK185" s="12">
        <f t="shared" si="86"/>
        <v>2.4219379136215844E-05</v>
      </c>
      <c r="AL185" s="12">
        <f t="shared" si="86"/>
        <v>0.0005994296336213421</v>
      </c>
      <c r="AM185" s="12">
        <f t="shared" si="86"/>
        <v>4.2383913488377725E-05</v>
      </c>
      <c r="AN185" s="12">
        <f t="shared" si="86"/>
        <v>3.0274223920269803E-05</v>
      </c>
      <c r="AO185" s="12">
        <f t="shared" si="86"/>
        <v>0.00022402925700999656</v>
      </c>
      <c r="AP185" s="12">
        <f t="shared" si="86"/>
        <v>0.00022402925700999656</v>
      </c>
      <c r="AQ185" s="12">
        <f t="shared" si="86"/>
        <v>7.87129821927015E-05</v>
      </c>
      <c r="AR185" s="12">
        <f t="shared" si="86"/>
        <v>0.00010293236132891733</v>
      </c>
      <c r="AS185" s="12">
        <f t="shared" si="86"/>
        <v>0.00016348080916945694</v>
      </c>
      <c r="AT185" s="12">
        <f t="shared" si="86"/>
        <v>0.00024219379136215842</v>
      </c>
      <c r="AU185" s="12">
        <f t="shared" si="86"/>
        <v>0.0001392614300332411</v>
      </c>
      <c r="AV185" s="12">
        <f t="shared" si="86"/>
        <v>6.660329262459357E-05</v>
      </c>
      <c r="AW185" s="12">
        <f t="shared" si="86"/>
        <v>0.0002664131704983743</v>
      </c>
      <c r="AX185" s="12">
        <f t="shared" si="86"/>
        <v>0.0001089872061129713</v>
      </c>
      <c r="AY185" s="12">
        <f t="shared" si="86"/>
        <v>0.00017559049873756486</v>
      </c>
      <c r="AZ185" s="12">
        <f t="shared" si="86"/>
        <v>0.0031545741324921135</v>
      </c>
      <c r="BA185" s="12">
        <f t="shared" si="86"/>
        <v>4.843875827243169E-05</v>
      </c>
      <c r="BB185" s="12">
        <f t="shared" si="86"/>
        <v>3.0274223920269803E-05</v>
      </c>
      <c r="BC185" s="12">
        <f t="shared" si="86"/>
        <v>0.00010293236132891733</v>
      </c>
      <c r="BD185" s="12">
        <f t="shared" si="86"/>
        <v>0.0002482486361462124</v>
      </c>
      <c r="BE185" s="12">
        <f t="shared" si="86"/>
        <v>3.0274223920269803E-05</v>
      </c>
      <c r="BF185" s="12">
        <f t="shared" si="86"/>
        <v>3.632906870432376E-05</v>
      </c>
      <c r="BG185" s="12">
        <f t="shared" si="86"/>
        <v>3.0274223920269803E-05</v>
      </c>
      <c r="BH185" s="12">
        <f t="shared" si="86"/>
        <v>6.0548447840539606E-05</v>
      </c>
      <c r="BI185" s="12">
        <f t="shared" si="86"/>
        <v>1.816453435216188E-05</v>
      </c>
      <c r="BJ185" s="12">
        <f t="shared" si="86"/>
        <v>7.87129821927015E-05</v>
      </c>
      <c r="BK185" s="12">
        <f t="shared" si="86"/>
        <v>3.632906870432376E-05</v>
      </c>
      <c r="BL185" s="12">
        <f t="shared" si="86"/>
        <v>6.054844784053961E-06</v>
      </c>
      <c r="BM185" s="12">
        <f t="shared" si="86"/>
        <v>1.816453435216188E-05</v>
      </c>
      <c r="BN185" s="12">
        <f t="shared" si="86"/>
        <v>3.632906870432376E-05</v>
      </c>
      <c r="BO185" s="12">
        <f t="shared" si="86"/>
        <v>2.4219379136215844E-05</v>
      </c>
      <c r="BP185" s="12">
        <f t="shared" si="86"/>
        <v>1.816453435216188E-05</v>
      </c>
      <c r="BQ185" s="12">
        <f t="shared" si="86"/>
        <v>0.0008476782697675545</v>
      </c>
      <c r="BR185" s="12">
        <f t="shared" si="86"/>
        <v>6.0548447840539606E-05</v>
      </c>
      <c r="BS185" s="12">
        <f t="shared" si="86"/>
        <v>1.816453435216188E-05</v>
      </c>
      <c r="BT185" s="12">
        <f t="shared" si="86"/>
        <v>6.0548447840539606E-05</v>
      </c>
      <c r="BU185" s="12">
        <f t="shared" si="86"/>
        <v>0.0003451261526910758</v>
      </c>
      <c r="BV185" s="12">
        <f t="shared" si="86"/>
        <v>0.13629455608905466</v>
      </c>
      <c r="BW185" s="12">
        <f t="shared" si="86"/>
        <v>3.0274223920269803E-05</v>
      </c>
      <c r="BX185" s="12">
        <f t="shared" si="86"/>
        <v>1.2109689568107922E-05</v>
      </c>
      <c r="BY185" s="12">
        <f t="shared" si="86"/>
        <v>0.0003209067735548599</v>
      </c>
      <c r="BZ185" s="12">
        <f t="shared" si="86"/>
        <v>0.00011504205089702526</v>
      </c>
      <c r="CA185" s="12">
        <f t="shared" si="86"/>
        <v>0.0004783327379402629</v>
      </c>
      <c r="CB185" s="12">
        <f t="shared" si="86"/>
        <v>1.816453435216188E-05</v>
      </c>
      <c r="CC185" s="12">
        <f t="shared" si="86"/>
        <v>1.2109689568107922E-05</v>
      </c>
      <c r="CD185" s="12">
        <f t="shared" si="86"/>
        <v>1.2109689568107922E-05</v>
      </c>
      <c r="CE185" s="12">
        <f t="shared" si="86"/>
        <v>0.00010293236132891733</v>
      </c>
      <c r="CF185" s="12">
        <f t="shared" si="86"/>
        <v>4.2383913488377725E-05</v>
      </c>
      <c r="CG185" s="12">
        <f t="shared" si="86"/>
        <v>0.0001877001883056728</v>
      </c>
      <c r="CH185" s="12">
        <f t="shared" si="86"/>
        <v>8.476782697675545E-05</v>
      </c>
      <c r="CI185" s="12">
        <f t="shared" si="86"/>
        <v>0.0001392614300332411</v>
      </c>
      <c r="CJ185" s="12">
        <f t="shared" si="86"/>
        <v>6.054844784053961E-06</v>
      </c>
      <c r="CK185" s="12">
        <f t="shared" si="86"/>
        <v>4.843875827243169E-05</v>
      </c>
      <c r="CL185" s="12">
        <f t="shared" si="86"/>
        <v>9.08226717608094E-05</v>
      </c>
      <c r="CM185" s="12">
        <f t="shared" si="86"/>
        <v>4.843875827243169E-05</v>
      </c>
      <c r="CN185" s="12">
        <f t="shared" si="86"/>
        <v>6.660329262459357E-05</v>
      </c>
      <c r="CO185" s="12">
        <f t="shared" si="86"/>
        <v>1.2109689568107922E-05</v>
      </c>
      <c r="CP185" s="12">
        <f t="shared" si="86"/>
        <v>1.816453435216188E-05</v>
      </c>
      <c r="CQ185" s="12">
        <f t="shared" si="86"/>
        <v>0.00012715174046513318</v>
      </c>
      <c r="CR185" s="12">
        <f t="shared" si="86"/>
        <v>5.449360305648565E-05</v>
      </c>
      <c r="CS185" s="12">
        <f t="shared" si="86"/>
        <v>1.816453435216188E-05</v>
      </c>
      <c r="CT185" s="12">
        <f t="shared" si="86"/>
        <v>0</v>
      </c>
      <c r="CU185" s="12">
        <f aca="true" t="shared" si="87" ref="CU185:EG185">CU184/165157</f>
        <v>0</v>
      </c>
      <c r="CV185" s="12">
        <f t="shared" si="87"/>
        <v>4.2383913488377725E-05</v>
      </c>
      <c r="CW185" s="12">
        <f t="shared" si="87"/>
        <v>0.0007810749771429609</v>
      </c>
      <c r="CX185" s="12">
        <f t="shared" si="87"/>
        <v>0.0001392614300332411</v>
      </c>
      <c r="CY185" s="12">
        <f t="shared" si="87"/>
        <v>7.265813740864752E-05</v>
      </c>
      <c r="CZ185" s="12">
        <f t="shared" si="87"/>
        <v>0.00012109689568107921</v>
      </c>
      <c r="DA185" s="12">
        <f t="shared" si="87"/>
        <v>7.265813740864752E-05</v>
      </c>
      <c r="DB185" s="12">
        <f t="shared" si="87"/>
        <v>7.265813740864752E-05</v>
      </c>
      <c r="DC185" s="12">
        <f t="shared" si="87"/>
        <v>2.4219379136215844E-05</v>
      </c>
      <c r="DD185" s="12">
        <f t="shared" si="87"/>
        <v>8.476782697675545E-05</v>
      </c>
      <c r="DE185" s="12">
        <f t="shared" si="87"/>
        <v>0.0017437952978075408</v>
      </c>
      <c r="DF185" s="12">
        <f t="shared" si="87"/>
        <v>0.6620791126019484</v>
      </c>
      <c r="DG185" s="12">
        <f t="shared" si="87"/>
        <v>0.0001089872061129713</v>
      </c>
      <c r="DH185" s="12">
        <f t="shared" si="87"/>
        <v>0.0008052943562791768</v>
      </c>
      <c r="DI185" s="12">
        <f t="shared" si="87"/>
        <v>0.00010293236132891733</v>
      </c>
      <c r="DJ185" s="12">
        <f t="shared" si="87"/>
        <v>3.632906870432376E-05</v>
      </c>
      <c r="DK185" s="12">
        <f t="shared" si="87"/>
        <v>7.87129821927015E-05</v>
      </c>
      <c r="DL185" s="12">
        <f t="shared" si="87"/>
        <v>0.0009445557863124179</v>
      </c>
      <c r="DM185" s="12">
        <f t="shared" si="87"/>
        <v>3.0274223920269803E-05</v>
      </c>
      <c r="DN185" s="12">
        <f t="shared" si="87"/>
        <v>3.632906870432376E-05</v>
      </c>
      <c r="DO185" s="12">
        <f t="shared" si="87"/>
        <v>9.687751654486338E-05</v>
      </c>
      <c r="DP185" s="12">
        <f t="shared" si="87"/>
        <v>7.87129821927015E-05</v>
      </c>
      <c r="DQ185" s="12">
        <f t="shared" si="87"/>
        <v>7.265813740864752E-05</v>
      </c>
      <c r="DR185" s="12">
        <f t="shared" si="87"/>
        <v>2.4219379136215844E-05</v>
      </c>
      <c r="DS185" s="12">
        <f t="shared" si="87"/>
        <v>0.002343224931428883</v>
      </c>
      <c r="DT185" s="12">
        <f t="shared" si="87"/>
        <v>0.0003390713079070218</v>
      </c>
      <c r="DU185" s="12">
        <f t="shared" si="87"/>
        <v>6.660329262459357E-05</v>
      </c>
      <c r="DV185" s="12">
        <f t="shared" si="87"/>
        <v>0.00010293236132891733</v>
      </c>
      <c r="DW185" s="12">
        <f t="shared" si="87"/>
        <v>0.0001392614300332411</v>
      </c>
      <c r="DX185" s="12">
        <f t="shared" si="87"/>
        <v>8.476782697675545E-05</v>
      </c>
      <c r="DY185" s="12">
        <f t="shared" si="87"/>
        <v>4.843875827243169E-05</v>
      </c>
      <c r="DZ185" s="12">
        <f t="shared" si="87"/>
        <v>1.816453435216188E-05</v>
      </c>
      <c r="EA185" s="12">
        <f t="shared" si="87"/>
        <v>0.0001089872061129713</v>
      </c>
      <c r="EB185" s="12">
        <f t="shared" si="87"/>
        <v>0.00015137111960134903</v>
      </c>
      <c r="EC185" s="12">
        <f t="shared" si="87"/>
        <v>6.660329262459357E-05</v>
      </c>
      <c r="ED185" s="12">
        <f t="shared" si="87"/>
        <v>4.2383913488377725E-05</v>
      </c>
      <c r="EE185" s="12">
        <f t="shared" si="87"/>
        <v>6.0548447840539606E-05</v>
      </c>
      <c r="EF185" s="12">
        <f t="shared" si="87"/>
        <v>7.87129821927015E-05</v>
      </c>
      <c r="EG185" s="12">
        <f t="shared" si="87"/>
        <v>3.632906870432376E-05</v>
      </c>
    </row>
    <row r="186" spans="2:137" ht="4.5" customHeight="1">
      <c r="B186" s="13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  <c r="DY186" s="8"/>
      <c r="DZ186" s="8"/>
      <c r="EA186" s="8"/>
      <c r="EB186" s="8"/>
      <c r="EC186" s="8"/>
      <c r="ED186" s="8"/>
      <c r="EE186" s="8"/>
      <c r="EF186" s="8"/>
      <c r="EG186" s="8"/>
    </row>
    <row r="187" spans="1:137" ht="12.75">
      <c r="A187" s="3" t="s">
        <v>86</v>
      </c>
      <c r="B187" s="13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  <c r="DW187" s="8"/>
      <c r="DX187" s="8"/>
      <c r="DY187" s="8"/>
      <c r="DZ187" s="8"/>
      <c r="EA187" s="8"/>
      <c r="EB187" s="8"/>
      <c r="EC187" s="8"/>
      <c r="ED187" s="8"/>
      <c r="EE187" s="8"/>
      <c r="EF187" s="8"/>
      <c r="EG187" s="8"/>
    </row>
    <row r="188" spans="2:137" ht="12.75">
      <c r="B188" s="7" t="s">
        <v>75</v>
      </c>
      <c r="C188" s="8">
        <v>7</v>
      </c>
      <c r="D188" s="8">
        <v>19</v>
      </c>
      <c r="E188" s="8">
        <v>6</v>
      </c>
      <c r="F188" s="8">
        <v>5</v>
      </c>
      <c r="G188" s="8">
        <v>28</v>
      </c>
      <c r="H188" s="8">
        <v>26</v>
      </c>
      <c r="I188" s="8">
        <v>48</v>
      </c>
      <c r="J188" s="8">
        <v>25</v>
      </c>
      <c r="K188" s="8">
        <v>11</v>
      </c>
      <c r="L188" s="8">
        <v>7</v>
      </c>
      <c r="M188" s="8">
        <v>8</v>
      </c>
      <c r="N188" s="8">
        <v>79</v>
      </c>
      <c r="O188" s="8">
        <v>40</v>
      </c>
      <c r="P188" s="8">
        <v>4</v>
      </c>
      <c r="Q188" s="8">
        <v>30</v>
      </c>
      <c r="R188" s="8">
        <v>68</v>
      </c>
      <c r="S188" s="8">
        <v>27308</v>
      </c>
      <c r="T188" s="8">
        <v>2662</v>
      </c>
      <c r="U188" s="8">
        <v>10</v>
      </c>
      <c r="V188" s="8">
        <v>4</v>
      </c>
      <c r="W188" s="8">
        <v>2</v>
      </c>
      <c r="X188" s="8">
        <v>1</v>
      </c>
      <c r="Y188" s="8">
        <v>134</v>
      </c>
      <c r="Z188" s="8">
        <v>150</v>
      </c>
      <c r="AA188" s="8">
        <v>3</v>
      </c>
      <c r="AB188" s="8">
        <v>4</v>
      </c>
      <c r="AC188" s="8">
        <v>0</v>
      </c>
      <c r="AD188" s="8">
        <v>10</v>
      </c>
      <c r="AE188" s="8">
        <v>3</v>
      </c>
      <c r="AF188" s="8">
        <v>23</v>
      </c>
      <c r="AG188" s="8">
        <v>175</v>
      </c>
      <c r="AH188" s="8">
        <v>2</v>
      </c>
      <c r="AI188" s="8">
        <v>3</v>
      </c>
      <c r="AJ188" s="8">
        <v>13</v>
      </c>
      <c r="AK188" s="8">
        <v>6</v>
      </c>
      <c r="AL188" s="8">
        <v>67</v>
      </c>
      <c r="AM188" s="8">
        <v>10</v>
      </c>
      <c r="AN188" s="8">
        <v>7</v>
      </c>
      <c r="AO188" s="8">
        <v>36</v>
      </c>
      <c r="AP188" s="8">
        <v>41</v>
      </c>
      <c r="AQ188" s="8">
        <v>12</v>
      </c>
      <c r="AR188" s="8">
        <v>10</v>
      </c>
      <c r="AS188" s="8">
        <v>12</v>
      </c>
      <c r="AT188" s="8">
        <v>25</v>
      </c>
      <c r="AU188" s="8">
        <v>7</v>
      </c>
      <c r="AV188" s="8">
        <v>7</v>
      </c>
      <c r="AW188" s="8">
        <v>15</v>
      </c>
      <c r="AX188" s="8">
        <v>20</v>
      </c>
      <c r="AY188" s="8">
        <v>12</v>
      </c>
      <c r="AZ188" s="8">
        <v>437</v>
      </c>
      <c r="BA188" s="8">
        <v>12</v>
      </c>
      <c r="BB188" s="8">
        <v>3</v>
      </c>
      <c r="BC188" s="8">
        <v>12</v>
      </c>
      <c r="BD188" s="8">
        <v>18</v>
      </c>
      <c r="BE188" s="8">
        <v>3</v>
      </c>
      <c r="BF188" s="8">
        <v>7</v>
      </c>
      <c r="BG188" s="8">
        <v>1</v>
      </c>
      <c r="BH188" s="8">
        <v>9</v>
      </c>
      <c r="BI188" s="8">
        <v>6</v>
      </c>
      <c r="BJ188" s="8">
        <v>5</v>
      </c>
      <c r="BK188" s="8">
        <v>2</v>
      </c>
      <c r="BL188" s="8">
        <v>2</v>
      </c>
      <c r="BM188" s="8">
        <v>20</v>
      </c>
      <c r="BN188" s="8">
        <v>6</v>
      </c>
      <c r="BO188" s="8">
        <v>8</v>
      </c>
      <c r="BP188" s="8">
        <v>2</v>
      </c>
      <c r="BQ188" s="8">
        <v>60</v>
      </c>
      <c r="BR188" s="8">
        <v>5</v>
      </c>
      <c r="BS188" s="8">
        <v>1</v>
      </c>
      <c r="BT188" s="8">
        <v>9</v>
      </c>
      <c r="BU188" s="8">
        <v>42</v>
      </c>
      <c r="BV188" s="8">
        <v>18020</v>
      </c>
      <c r="BW188" s="8">
        <v>2</v>
      </c>
      <c r="BX188" s="8">
        <v>2</v>
      </c>
      <c r="BY188" s="8">
        <v>3</v>
      </c>
      <c r="BZ188" s="8">
        <v>5</v>
      </c>
      <c r="CA188" s="8">
        <v>21</v>
      </c>
      <c r="CB188" s="8">
        <v>2</v>
      </c>
      <c r="CC188" s="8">
        <v>3</v>
      </c>
      <c r="CD188" s="8">
        <v>3</v>
      </c>
      <c r="CE188" s="8">
        <v>5</v>
      </c>
      <c r="CF188" s="8">
        <v>4</v>
      </c>
      <c r="CG188" s="8">
        <v>7</v>
      </c>
      <c r="CH188" s="8">
        <v>6</v>
      </c>
      <c r="CI188" s="8">
        <v>15</v>
      </c>
      <c r="CJ188" s="8">
        <v>2</v>
      </c>
      <c r="CK188" s="8">
        <v>7</v>
      </c>
      <c r="CL188" s="8">
        <v>7</v>
      </c>
      <c r="CM188" s="8">
        <v>8</v>
      </c>
      <c r="CN188" s="8">
        <v>11</v>
      </c>
      <c r="CO188" s="8">
        <v>0</v>
      </c>
      <c r="CP188" s="8">
        <v>5</v>
      </c>
      <c r="CQ188" s="8">
        <v>6</v>
      </c>
      <c r="CR188" s="8">
        <v>4</v>
      </c>
      <c r="CS188" s="8">
        <v>1</v>
      </c>
      <c r="CT188" s="8">
        <v>4</v>
      </c>
      <c r="CU188" s="8">
        <v>4</v>
      </c>
      <c r="CV188" s="8">
        <v>8</v>
      </c>
      <c r="CW188" s="8">
        <v>35</v>
      </c>
      <c r="CX188" s="8">
        <v>19</v>
      </c>
      <c r="CY188" s="8">
        <v>6</v>
      </c>
      <c r="CZ188" s="8">
        <v>13</v>
      </c>
      <c r="DA188" s="8">
        <v>6</v>
      </c>
      <c r="DB188" s="8">
        <v>11</v>
      </c>
      <c r="DC188" s="8">
        <v>8</v>
      </c>
      <c r="DD188" s="8">
        <v>17</v>
      </c>
      <c r="DE188" s="8">
        <v>265</v>
      </c>
      <c r="DF188" s="8">
        <v>75890</v>
      </c>
      <c r="DG188" s="8">
        <v>37</v>
      </c>
      <c r="DH188" s="8">
        <v>104</v>
      </c>
      <c r="DI188" s="8">
        <v>15</v>
      </c>
      <c r="DJ188" s="8">
        <v>1</v>
      </c>
      <c r="DK188" s="8">
        <v>21</v>
      </c>
      <c r="DL188" s="8">
        <v>95</v>
      </c>
      <c r="DM188" s="8">
        <v>3</v>
      </c>
      <c r="DN188" s="8">
        <v>8</v>
      </c>
      <c r="DO188" s="8">
        <v>8</v>
      </c>
      <c r="DP188" s="8">
        <v>6</v>
      </c>
      <c r="DQ188" s="8">
        <v>11</v>
      </c>
      <c r="DR188" s="8">
        <v>6</v>
      </c>
      <c r="DS188" s="8">
        <v>552</v>
      </c>
      <c r="DT188" s="8">
        <v>25</v>
      </c>
      <c r="DU188" s="8">
        <v>2</v>
      </c>
      <c r="DV188" s="8">
        <v>3</v>
      </c>
      <c r="DW188" s="8">
        <v>7</v>
      </c>
      <c r="DX188" s="8">
        <v>48</v>
      </c>
      <c r="DY188" s="8">
        <v>5</v>
      </c>
      <c r="DZ188" s="8">
        <v>10</v>
      </c>
      <c r="EA188" s="8">
        <v>17</v>
      </c>
      <c r="EB188" s="8">
        <v>23</v>
      </c>
      <c r="EC188" s="8">
        <v>16</v>
      </c>
      <c r="ED188" s="8">
        <v>7</v>
      </c>
      <c r="EE188" s="8">
        <v>5</v>
      </c>
      <c r="EF188" s="8">
        <v>3</v>
      </c>
      <c r="EG188" s="8">
        <v>2</v>
      </c>
    </row>
    <row r="189" spans="2:137" ht="12.75">
      <c r="B189" s="7" t="s">
        <v>84</v>
      </c>
      <c r="C189" s="8">
        <v>3</v>
      </c>
      <c r="D189" s="8">
        <v>5</v>
      </c>
      <c r="E189" s="8">
        <v>9</v>
      </c>
      <c r="F189" s="8">
        <v>3</v>
      </c>
      <c r="G189" s="8">
        <v>5</v>
      </c>
      <c r="H189" s="8">
        <v>22</v>
      </c>
      <c r="I189" s="8">
        <v>60</v>
      </c>
      <c r="J189" s="8">
        <v>5</v>
      </c>
      <c r="K189" s="8">
        <v>7</v>
      </c>
      <c r="L189" s="8">
        <v>3</v>
      </c>
      <c r="M189" s="8">
        <v>2</v>
      </c>
      <c r="N189" s="8">
        <v>22</v>
      </c>
      <c r="O189" s="8">
        <v>16</v>
      </c>
      <c r="P189" s="8">
        <v>3</v>
      </c>
      <c r="Q189" s="8">
        <v>3</v>
      </c>
      <c r="R189" s="8">
        <v>45</v>
      </c>
      <c r="S189" s="8">
        <v>12209</v>
      </c>
      <c r="T189" s="8">
        <v>1020</v>
      </c>
      <c r="U189" s="8">
        <v>5</v>
      </c>
      <c r="V189" s="8">
        <v>2</v>
      </c>
      <c r="W189" s="8">
        <v>2</v>
      </c>
      <c r="X189" s="8">
        <v>1</v>
      </c>
      <c r="Y189" s="8">
        <v>85</v>
      </c>
      <c r="Z189" s="8">
        <v>59</v>
      </c>
      <c r="AA189" s="8">
        <v>2</v>
      </c>
      <c r="AB189" s="8">
        <v>1</v>
      </c>
      <c r="AC189" s="8">
        <v>0</v>
      </c>
      <c r="AD189" s="8">
        <v>4</v>
      </c>
      <c r="AE189" s="8">
        <v>3</v>
      </c>
      <c r="AF189" s="8">
        <v>6</v>
      </c>
      <c r="AG189" s="8">
        <v>93</v>
      </c>
      <c r="AH189" s="8">
        <v>1</v>
      </c>
      <c r="AI189" s="8">
        <v>0</v>
      </c>
      <c r="AJ189" s="8">
        <v>8</v>
      </c>
      <c r="AK189" s="8">
        <v>3</v>
      </c>
      <c r="AL189" s="8">
        <v>40</v>
      </c>
      <c r="AM189" s="8">
        <v>1</v>
      </c>
      <c r="AN189" s="8">
        <v>2</v>
      </c>
      <c r="AO189" s="8">
        <v>20</v>
      </c>
      <c r="AP189" s="8">
        <v>16</v>
      </c>
      <c r="AQ189" s="8">
        <v>6</v>
      </c>
      <c r="AR189" s="8">
        <v>5</v>
      </c>
      <c r="AS189" s="8">
        <v>1</v>
      </c>
      <c r="AT189" s="8">
        <v>6</v>
      </c>
      <c r="AU189" s="8">
        <v>6</v>
      </c>
      <c r="AV189" s="8">
        <v>3</v>
      </c>
      <c r="AW189" s="8">
        <v>3</v>
      </c>
      <c r="AX189" s="8">
        <v>7</v>
      </c>
      <c r="AY189" s="8">
        <v>3</v>
      </c>
      <c r="AZ189" s="8">
        <v>118</v>
      </c>
      <c r="BA189" s="8">
        <v>3</v>
      </c>
      <c r="BB189" s="8">
        <v>2</v>
      </c>
      <c r="BC189" s="8">
        <v>6</v>
      </c>
      <c r="BD189" s="8">
        <v>25</v>
      </c>
      <c r="BE189" s="8">
        <v>0</v>
      </c>
      <c r="BF189" s="8">
        <v>5</v>
      </c>
      <c r="BG189" s="8">
        <v>1</v>
      </c>
      <c r="BH189" s="8">
        <v>3</v>
      </c>
      <c r="BI189" s="8">
        <v>3</v>
      </c>
      <c r="BJ189" s="8">
        <v>2</v>
      </c>
      <c r="BK189" s="8">
        <v>2</v>
      </c>
      <c r="BL189" s="8">
        <v>0</v>
      </c>
      <c r="BM189" s="8">
        <v>1</v>
      </c>
      <c r="BN189" s="8">
        <v>5</v>
      </c>
      <c r="BO189" s="8">
        <v>2</v>
      </c>
      <c r="BP189" s="8">
        <v>1</v>
      </c>
      <c r="BQ189" s="8">
        <v>30</v>
      </c>
      <c r="BR189" s="8">
        <v>2</v>
      </c>
      <c r="BS189" s="8">
        <v>0</v>
      </c>
      <c r="BT189" s="8">
        <v>2</v>
      </c>
      <c r="BU189" s="8">
        <v>20</v>
      </c>
      <c r="BV189" s="8">
        <v>9641</v>
      </c>
      <c r="BW189" s="8">
        <v>4</v>
      </c>
      <c r="BX189" s="8">
        <v>4</v>
      </c>
      <c r="BY189" s="8">
        <v>5</v>
      </c>
      <c r="BZ189" s="8">
        <v>2</v>
      </c>
      <c r="CA189" s="8">
        <v>7</v>
      </c>
      <c r="CB189" s="8">
        <v>1</v>
      </c>
      <c r="CC189" s="8">
        <v>0</v>
      </c>
      <c r="CD189" s="8">
        <v>1</v>
      </c>
      <c r="CE189" s="8">
        <v>3</v>
      </c>
      <c r="CF189" s="8">
        <v>3</v>
      </c>
      <c r="CG189" s="8">
        <v>5</v>
      </c>
      <c r="CH189" s="8">
        <v>1</v>
      </c>
      <c r="CI189" s="8">
        <v>4</v>
      </c>
      <c r="CJ189" s="8">
        <v>0</v>
      </c>
      <c r="CK189" s="8">
        <v>4</v>
      </c>
      <c r="CL189" s="8">
        <v>6</v>
      </c>
      <c r="CM189" s="8">
        <v>1</v>
      </c>
      <c r="CN189" s="8">
        <v>6</v>
      </c>
      <c r="CO189" s="8">
        <v>0</v>
      </c>
      <c r="CP189" s="8">
        <v>3</v>
      </c>
      <c r="CQ189" s="8">
        <v>6</v>
      </c>
      <c r="CR189" s="8">
        <v>1</v>
      </c>
      <c r="CS189" s="8">
        <v>1</v>
      </c>
      <c r="CT189" s="8">
        <v>13</v>
      </c>
      <c r="CU189" s="8">
        <v>1</v>
      </c>
      <c r="CV189" s="8">
        <v>2</v>
      </c>
      <c r="CW189" s="8">
        <v>39</v>
      </c>
      <c r="CX189" s="8">
        <v>9</v>
      </c>
      <c r="CY189" s="8">
        <v>0</v>
      </c>
      <c r="CZ189" s="8">
        <v>3</v>
      </c>
      <c r="DA189" s="8">
        <v>3</v>
      </c>
      <c r="DB189" s="8">
        <v>2</v>
      </c>
      <c r="DC189" s="8">
        <v>4</v>
      </c>
      <c r="DD189" s="8">
        <v>10</v>
      </c>
      <c r="DE189" s="8">
        <v>147</v>
      </c>
      <c r="DF189" s="8">
        <v>43181</v>
      </c>
      <c r="DG189" s="8">
        <v>12</v>
      </c>
      <c r="DH189" s="8">
        <v>67</v>
      </c>
      <c r="DI189" s="8">
        <v>9</v>
      </c>
      <c r="DJ189" s="8">
        <v>13</v>
      </c>
      <c r="DK189" s="8">
        <v>5</v>
      </c>
      <c r="DL189" s="8">
        <v>44</v>
      </c>
      <c r="DM189" s="8">
        <v>8</v>
      </c>
      <c r="DN189" s="8">
        <v>1</v>
      </c>
      <c r="DO189" s="8">
        <v>8</v>
      </c>
      <c r="DP189" s="8">
        <v>2</v>
      </c>
      <c r="DQ189" s="8">
        <v>4</v>
      </c>
      <c r="DR189" s="8">
        <v>1</v>
      </c>
      <c r="DS189" s="8">
        <v>164</v>
      </c>
      <c r="DT189" s="8">
        <v>3</v>
      </c>
      <c r="DU189" s="8">
        <v>0</v>
      </c>
      <c r="DV189" s="8">
        <v>1</v>
      </c>
      <c r="DW189" s="8">
        <v>2</v>
      </c>
      <c r="DX189" s="8">
        <v>93</v>
      </c>
      <c r="DY189" s="8">
        <v>1</v>
      </c>
      <c r="DZ189" s="8">
        <v>5</v>
      </c>
      <c r="EA189" s="8">
        <v>7</v>
      </c>
      <c r="EB189" s="8">
        <v>3</v>
      </c>
      <c r="EC189" s="8">
        <v>6</v>
      </c>
      <c r="ED189" s="8">
        <v>4</v>
      </c>
      <c r="EE189" s="8">
        <v>0</v>
      </c>
      <c r="EF189" s="8">
        <v>2</v>
      </c>
      <c r="EG189" s="8">
        <v>0</v>
      </c>
    </row>
    <row r="190" spans="1:137" ht="12.75">
      <c r="A190" s="9" t="s">
        <v>14</v>
      </c>
      <c r="C190" s="8">
        <v>10</v>
      </c>
      <c r="D190" s="8">
        <v>24</v>
      </c>
      <c r="E190" s="8">
        <v>15</v>
      </c>
      <c r="F190" s="8">
        <v>8</v>
      </c>
      <c r="G190" s="8">
        <v>33</v>
      </c>
      <c r="H190" s="8">
        <v>48</v>
      </c>
      <c r="I190" s="8">
        <v>108</v>
      </c>
      <c r="J190" s="8">
        <v>30</v>
      </c>
      <c r="K190" s="8">
        <v>18</v>
      </c>
      <c r="L190" s="8">
        <v>10</v>
      </c>
      <c r="M190" s="8">
        <v>10</v>
      </c>
      <c r="N190" s="8">
        <v>101</v>
      </c>
      <c r="O190" s="8">
        <v>56</v>
      </c>
      <c r="P190" s="8">
        <v>7</v>
      </c>
      <c r="Q190" s="8">
        <v>33</v>
      </c>
      <c r="R190" s="8">
        <v>113</v>
      </c>
      <c r="S190" s="8">
        <v>39517</v>
      </c>
      <c r="T190" s="8">
        <v>3682</v>
      </c>
      <c r="U190" s="8">
        <v>15</v>
      </c>
      <c r="V190" s="8">
        <v>6</v>
      </c>
      <c r="W190" s="8">
        <v>4</v>
      </c>
      <c r="X190" s="8">
        <v>2</v>
      </c>
      <c r="Y190" s="8">
        <v>219</v>
      </c>
      <c r="Z190" s="8">
        <v>209</v>
      </c>
      <c r="AA190" s="8">
        <v>5</v>
      </c>
      <c r="AB190" s="8">
        <v>5</v>
      </c>
      <c r="AC190" s="8">
        <v>0</v>
      </c>
      <c r="AD190" s="8">
        <v>14</v>
      </c>
      <c r="AE190" s="8">
        <v>6</v>
      </c>
      <c r="AF190" s="8">
        <v>29</v>
      </c>
      <c r="AG190" s="8">
        <v>268</v>
      </c>
      <c r="AH190" s="8">
        <v>3</v>
      </c>
      <c r="AI190" s="8">
        <v>3</v>
      </c>
      <c r="AJ190" s="8">
        <v>21</v>
      </c>
      <c r="AK190" s="8">
        <v>9</v>
      </c>
      <c r="AL190" s="8">
        <v>107</v>
      </c>
      <c r="AM190" s="8">
        <v>11</v>
      </c>
      <c r="AN190" s="8">
        <v>9</v>
      </c>
      <c r="AO190" s="8">
        <v>56</v>
      </c>
      <c r="AP190" s="8">
        <v>57</v>
      </c>
      <c r="AQ190" s="8">
        <v>18</v>
      </c>
      <c r="AR190" s="8">
        <v>15</v>
      </c>
      <c r="AS190" s="8">
        <v>13</v>
      </c>
      <c r="AT190" s="8">
        <v>31</v>
      </c>
      <c r="AU190" s="8">
        <v>13</v>
      </c>
      <c r="AV190" s="8">
        <v>10</v>
      </c>
      <c r="AW190" s="8">
        <v>18</v>
      </c>
      <c r="AX190" s="8">
        <v>27</v>
      </c>
      <c r="AY190" s="8">
        <v>15</v>
      </c>
      <c r="AZ190" s="8">
        <v>555</v>
      </c>
      <c r="BA190" s="8">
        <v>15</v>
      </c>
      <c r="BB190" s="8">
        <v>5</v>
      </c>
      <c r="BC190" s="8">
        <v>18</v>
      </c>
      <c r="BD190" s="8">
        <v>43</v>
      </c>
      <c r="BE190" s="8">
        <v>3</v>
      </c>
      <c r="BF190" s="8">
        <v>12</v>
      </c>
      <c r="BG190" s="8">
        <v>2</v>
      </c>
      <c r="BH190" s="8">
        <v>12</v>
      </c>
      <c r="BI190" s="8">
        <v>9</v>
      </c>
      <c r="BJ190" s="8">
        <v>7</v>
      </c>
      <c r="BK190" s="8">
        <v>4</v>
      </c>
      <c r="BL190" s="8">
        <v>2</v>
      </c>
      <c r="BM190" s="8">
        <v>21</v>
      </c>
      <c r="BN190" s="8">
        <v>11</v>
      </c>
      <c r="BO190" s="8">
        <v>10</v>
      </c>
      <c r="BP190" s="8">
        <v>3</v>
      </c>
      <c r="BQ190" s="8">
        <v>90</v>
      </c>
      <c r="BR190" s="8">
        <v>7</v>
      </c>
      <c r="BS190" s="8">
        <v>1</v>
      </c>
      <c r="BT190" s="8">
        <v>11</v>
      </c>
      <c r="BU190" s="8">
        <v>62</v>
      </c>
      <c r="BV190" s="8">
        <v>27661</v>
      </c>
      <c r="BW190" s="8">
        <v>6</v>
      </c>
      <c r="BX190" s="8">
        <v>6</v>
      </c>
      <c r="BY190" s="8">
        <v>8</v>
      </c>
      <c r="BZ190" s="8">
        <v>7</v>
      </c>
      <c r="CA190" s="8">
        <v>28</v>
      </c>
      <c r="CB190" s="8">
        <v>3</v>
      </c>
      <c r="CC190" s="8">
        <v>3</v>
      </c>
      <c r="CD190" s="8">
        <v>4</v>
      </c>
      <c r="CE190" s="8">
        <v>8</v>
      </c>
      <c r="CF190" s="8">
        <v>7</v>
      </c>
      <c r="CG190" s="8">
        <v>12</v>
      </c>
      <c r="CH190" s="8">
        <v>7</v>
      </c>
      <c r="CI190" s="8">
        <v>19</v>
      </c>
      <c r="CJ190" s="8">
        <v>2</v>
      </c>
      <c r="CK190" s="8">
        <v>11</v>
      </c>
      <c r="CL190" s="8">
        <v>13</v>
      </c>
      <c r="CM190" s="8">
        <v>9</v>
      </c>
      <c r="CN190" s="8">
        <v>17</v>
      </c>
      <c r="CO190" s="8">
        <v>0</v>
      </c>
      <c r="CP190" s="8">
        <v>8</v>
      </c>
      <c r="CQ190" s="8">
        <v>12</v>
      </c>
      <c r="CR190" s="8">
        <v>5</v>
      </c>
      <c r="CS190" s="8">
        <v>2</v>
      </c>
      <c r="CT190" s="8">
        <v>17</v>
      </c>
      <c r="CU190" s="8">
        <v>5</v>
      </c>
      <c r="CV190" s="8">
        <v>10</v>
      </c>
      <c r="CW190" s="8">
        <v>74</v>
      </c>
      <c r="CX190" s="8">
        <v>28</v>
      </c>
      <c r="CY190" s="8">
        <v>6</v>
      </c>
      <c r="CZ190" s="8">
        <v>16</v>
      </c>
      <c r="DA190" s="8">
        <v>9</v>
      </c>
      <c r="DB190" s="8">
        <v>13</v>
      </c>
      <c r="DC190" s="8">
        <v>12</v>
      </c>
      <c r="DD190" s="8">
        <v>27</v>
      </c>
      <c r="DE190" s="8">
        <v>412</v>
      </c>
      <c r="DF190" s="8">
        <v>119071</v>
      </c>
      <c r="DG190" s="8">
        <v>49</v>
      </c>
      <c r="DH190" s="8">
        <v>171</v>
      </c>
      <c r="DI190" s="8">
        <v>24</v>
      </c>
      <c r="DJ190" s="8">
        <v>14</v>
      </c>
      <c r="DK190" s="8">
        <v>26</v>
      </c>
      <c r="DL190" s="8">
        <v>139</v>
      </c>
      <c r="DM190" s="8">
        <v>11</v>
      </c>
      <c r="DN190" s="8">
        <v>9</v>
      </c>
      <c r="DO190" s="8">
        <v>16</v>
      </c>
      <c r="DP190" s="8">
        <v>8</v>
      </c>
      <c r="DQ190" s="8">
        <v>15</v>
      </c>
      <c r="DR190" s="8">
        <v>7</v>
      </c>
      <c r="DS190" s="8">
        <v>716</v>
      </c>
      <c r="DT190" s="8">
        <v>28</v>
      </c>
      <c r="DU190" s="8">
        <v>2</v>
      </c>
      <c r="DV190" s="8">
        <v>4</v>
      </c>
      <c r="DW190" s="8">
        <v>9</v>
      </c>
      <c r="DX190" s="8">
        <v>141</v>
      </c>
      <c r="DY190" s="8">
        <v>6</v>
      </c>
      <c r="DZ190" s="8">
        <v>15</v>
      </c>
      <c r="EA190" s="8">
        <v>24</v>
      </c>
      <c r="EB190" s="8">
        <v>26</v>
      </c>
      <c r="EC190" s="8">
        <v>22</v>
      </c>
      <c r="ED190" s="8">
        <v>11</v>
      </c>
      <c r="EE190" s="8">
        <v>5</v>
      </c>
      <c r="EF190" s="8">
        <v>5</v>
      </c>
      <c r="EG190" s="8">
        <v>2</v>
      </c>
    </row>
    <row r="191" spans="2:137" s="10" customFormat="1" ht="12.75">
      <c r="B191" s="11" t="s">
        <v>118</v>
      </c>
      <c r="C191" s="12">
        <f aca="true" t="shared" si="88" ref="C191:AH191">C190/195007</f>
        <v>5.1280210453983705E-05</v>
      </c>
      <c r="D191" s="12">
        <f t="shared" si="88"/>
        <v>0.0001230725050895609</v>
      </c>
      <c r="E191" s="12">
        <f t="shared" si="88"/>
        <v>7.692031568097556E-05</v>
      </c>
      <c r="F191" s="12">
        <f t="shared" si="88"/>
        <v>4.1024168363186964E-05</v>
      </c>
      <c r="G191" s="12">
        <f t="shared" si="88"/>
        <v>0.0001692246944981462</v>
      </c>
      <c r="H191" s="12">
        <f t="shared" si="88"/>
        <v>0.0002461450101791218</v>
      </c>
      <c r="I191" s="12">
        <f t="shared" si="88"/>
        <v>0.000553826272903024</v>
      </c>
      <c r="J191" s="12">
        <f t="shared" si="88"/>
        <v>0.00015384063136195111</v>
      </c>
      <c r="K191" s="12">
        <f t="shared" si="88"/>
        <v>9.230437881717067E-05</v>
      </c>
      <c r="L191" s="12">
        <f t="shared" si="88"/>
        <v>5.1280210453983705E-05</v>
      </c>
      <c r="M191" s="12">
        <f t="shared" si="88"/>
        <v>5.1280210453983705E-05</v>
      </c>
      <c r="N191" s="12">
        <f t="shared" si="88"/>
        <v>0.0005179301255852353</v>
      </c>
      <c r="O191" s="12">
        <f t="shared" si="88"/>
        <v>0.00028716917854230875</v>
      </c>
      <c r="P191" s="12">
        <f t="shared" si="88"/>
        <v>3.589614731778859E-05</v>
      </c>
      <c r="Q191" s="12">
        <f t="shared" si="88"/>
        <v>0.0001692246944981462</v>
      </c>
      <c r="R191" s="12">
        <f t="shared" si="88"/>
        <v>0.0005794663781300158</v>
      </c>
      <c r="S191" s="12">
        <f t="shared" si="88"/>
        <v>0.2026440076510074</v>
      </c>
      <c r="T191" s="12">
        <f t="shared" si="88"/>
        <v>0.0188813734891568</v>
      </c>
      <c r="U191" s="12">
        <f t="shared" si="88"/>
        <v>7.692031568097556E-05</v>
      </c>
      <c r="V191" s="12">
        <f t="shared" si="88"/>
        <v>3.076812627239022E-05</v>
      </c>
      <c r="W191" s="12">
        <f t="shared" si="88"/>
        <v>2.0512084181593482E-05</v>
      </c>
      <c r="X191" s="12">
        <f t="shared" si="88"/>
        <v>1.0256042090796741E-05</v>
      </c>
      <c r="Y191" s="12">
        <f t="shared" si="88"/>
        <v>0.0011230366089422432</v>
      </c>
      <c r="Z191" s="12">
        <f t="shared" si="88"/>
        <v>0.0010717563984882594</v>
      </c>
      <c r="AA191" s="12">
        <f t="shared" si="88"/>
        <v>2.5640105226991852E-05</v>
      </c>
      <c r="AB191" s="12">
        <f t="shared" si="88"/>
        <v>2.5640105226991852E-05</v>
      </c>
      <c r="AC191" s="12">
        <f t="shared" si="88"/>
        <v>0</v>
      </c>
      <c r="AD191" s="12">
        <f t="shared" si="88"/>
        <v>7.179229463557719E-05</v>
      </c>
      <c r="AE191" s="12">
        <f t="shared" si="88"/>
        <v>3.076812627239022E-05</v>
      </c>
      <c r="AF191" s="12">
        <f t="shared" si="88"/>
        <v>0.00014871261031655273</v>
      </c>
      <c r="AG191" s="12">
        <f t="shared" si="88"/>
        <v>0.0013743096401667633</v>
      </c>
      <c r="AH191" s="12">
        <f t="shared" si="88"/>
        <v>1.538406313619511E-05</v>
      </c>
      <c r="AI191" s="12">
        <f aca="true" t="shared" si="89" ref="AI191:CT191">AI190/195007</f>
        <v>1.538406313619511E-05</v>
      </c>
      <c r="AJ191" s="12">
        <f t="shared" si="89"/>
        <v>0.00010768844195336578</v>
      </c>
      <c r="AK191" s="12">
        <f t="shared" si="89"/>
        <v>4.6152189408585334E-05</v>
      </c>
      <c r="AL191" s="12">
        <f t="shared" si="89"/>
        <v>0.0005486982518576256</v>
      </c>
      <c r="AM191" s="12">
        <f t="shared" si="89"/>
        <v>5.6408231499382075E-05</v>
      </c>
      <c r="AN191" s="12">
        <f t="shared" si="89"/>
        <v>4.6152189408585334E-05</v>
      </c>
      <c r="AO191" s="12">
        <f t="shared" si="89"/>
        <v>0.00028716917854230875</v>
      </c>
      <c r="AP191" s="12">
        <f t="shared" si="89"/>
        <v>0.0002922971995877071</v>
      </c>
      <c r="AQ191" s="12">
        <f t="shared" si="89"/>
        <v>9.230437881717067E-05</v>
      </c>
      <c r="AR191" s="12">
        <f t="shared" si="89"/>
        <v>7.692031568097556E-05</v>
      </c>
      <c r="AS191" s="12">
        <f t="shared" si="89"/>
        <v>6.666427359017882E-05</v>
      </c>
      <c r="AT191" s="12">
        <f t="shared" si="89"/>
        <v>0.00015896865240734947</v>
      </c>
      <c r="AU191" s="12">
        <f t="shared" si="89"/>
        <v>6.666427359017882E-05</v>
      </c>
      <c r="AV191" s="12">
        <f t="shared" si="89"/>
        <v>5.1280210453983705E-05</v>
      </c>
      <c r="AW191" s="12">
        <f t="shared" si="89"/>
        <v>9.230437881717067E-05</v>
      </c>
      <c r="AX191" s="12">
        <f t="shared" si="89"/>
        <v>0.000138456568225756</v>
      </c>
      <c r="AY191" s="12">
        <f t="shared" si="89"/>
        <v>7.692031568097556E-05</v>
      </c>
      <c r="AZ191" s="12">
        <f t="shared" si="89"/>
        <v>0.0028460516801960957</v>
      </c>
      <c r="BA191" s="12">
        <f t="shared" si="89"/>
        <v>7.692031568097556E-05</v>
      </c>
      <c r="BB191" s="12">
        <f t="shared" si="89"/>
        <v>2.5640105226991852E-05</v>
      </c>
      <c r="BC191" s="12">
        <f t="shared" si="89"/>
        <v>9.230437881717067E-05</v>
      </c>
      <c r="BD191" s="12">
        <f t="shared" si="89"/>
        <v>0.00022050490495212992</v>
      </c>
      <c r="BE191" s="12">
        <f t="shared" si="89"/>
        <v>1.538406313619511E-05</v>
      </c>
      <c r="BF191" s="12">
        <f t="shared" si="89"/>
        <v>6.153625254478045E-05</v>
      </c>
      <c r="BG191" s="12">
        <f t="shared" si="89"/>
        <v>1.0256042090796741E-05</v>
      </c>
      <c r="BH191" s="12">
        <f t="shared" si="89"/>
        <v>6.153625254478045E-05</v>
      </c>
      <c r="BI191" s="12">
        <f t="shared" si="89"/>
        <v>4.6152189408585334E-05</v>
      </c>
      <c r="BJ191" s="12">
        <f t="shared" si="89"/>
        <v>3.589614731778859E-05</v>
      </c>
      <c r="BK191" s="12">
        <f t="shared" si="89"/>
        <v>2.0512084181593482E-05</v>
      </c>
      <c r="BL191" s="12">
        <f t="shared" si="89"/>
        <v>1.0256042090796741E-05</v>
      </c>
      <c r="BM191" s="12">
        <f t="shared" si="89"/>
        <v>0.00010768844195336578</v>
      </c>
      <c r="BN191" s="12">
        <f t="shared" si="89"/>
        <v>5.6408231499382075E-05</v>
      </c>
      <c r="BO191" s="12">
        <f t="shared" si="89"/>
        <v>5.1280210453983705E-05</v>
      </c>
      <c r="BP191" s="12">
        <f t="shared" si="89"/>
        <v>1.538406313619511E-05</v>
      </c>
      <c r="BQ191" s="12">
        <f t="shared" si="89"/>
        <v>0.0004615218940858533</v>
      </c>
      <c r="BR191" s="12">
        <f t="shared" si="89"/>
        <v>3.589614731778859E-05</v>
      </c>
      <c r="BS191" s="12">
        <f t="shared" si="89"/>
        <v>5.1280210453983705E-06</v>
      </c>
      <c r="BT191" s="12">
        <f t="shared" si="89"/>
        <v>5.6408231499382075E-05</v>
      </c>
      <c r="BU191" s="12">
        <f t="shared" si="89"/>
        <v>0.00031793730481469894</v>
      </c>
      <c r="BV191" s="12">
        <f t="shared" si="89"/>
        <v>0.14184619013676433</v>
      </c>
      <c r="BW191" s="12">
        <f t="shared" si="89"/>
        <v>3.076812627239022E-05</v>
      </c>
      <c r="BX191" s="12">
        <f t="shared" si="89"/>
        <v>3.076812627239022E-05</v>
      </c>
      <c r="BY191" s="12">
        <f t="shared" si="89"/>
        <v>4.1024168363186964E-05</v>
      </c>
      <c r="BZ191" s="12">
        <f t="shared" si="89"/>
        <v>3.589614731778859E-05</v>
      </c>
      <c r="CA191" s="12">
        <f t="shared" si="89"/>
        <v>0.00014358458927115437</v>
      </c>
      <c r="CB191" s="12">
        <f t="shared" si="89"/>
        <v>1.538406313619511E-05</v>
      </c>
      <c r="CC191" s="12">
        <f t="shared" si="89"/>
        <v>1.538406313619511E-05</v>
      </c>
      <c r="CD191" s="12">
        <f t="shared" si="89"/>
        <v>2.0512084181593482E-05</v>
      </c>
      <c r="CE191" s="12">
        <f t="shared" si="89"/>
        <v>4.1024168363186964E-05</v>
      </c>
      <c r="CF191" s="12">
        <f t="shared" si="89"/>
        <v>3.589614731778859E-05</v>
      </c>
      <c r="CG191" s="12">
        <f t="shared" si="89"/>
        <v>6.153625254478045E-05</v>
      </c>
      <c r="CH191" s="12">
        <f t="shared" si="89"/>
        <v>3.589614731778859E-05</v>
      </c>
      <c r="CI191" s="12">
        <f t="shared" si="89"/>
        <v>9.743239986256904E-05</v>
      </c>
      <c r="CJ191" s="12">
        <f t="shared" si="89"/>
        <v>1.0256042090796741E-05</v>
      </c>
      <c r="CK191" s="12">
        <f t="shared" si="89"/>
        <v>5.6408231499382075E-05</v>
      </c>
      <c r="CL191" s="12">
        <f t="shared" si="89"/>
        <v>6.666427359017882E-05</v>
      </c>
      <c r="CM191" s="12">
        <f t="shared" si="89"/>
        <v>4.6152189408585334E-05</v>
      </c>
      <c r="CN191" s="12">
        <f t="shared" si="89"/>
        <v>8.71763577717723E-05</v>
      </c>
      <c r="CO191" s="12">
        <f t="shared" si="89"/>
        <v>0</v>
      </c>
      <c r="CP191" s="12">
        <f t="shared" si="89"/>
        <v>4.1024168363186964E-05</v>
      </c>
      <c r="CQ191" s="12">
        <f t="shared" si="89"/>
        <v>6.153625254478045E-05</v>
      </c>
      <c r="CR191" s="12">
        <f t="shared" si="89"/>
        <v>2.5640105226991852E-05</v>
      </c>
      <c r="CS191" s="12">
        <f t="shared" si="89"/>
        <v>1.0256042090796741E-05</v>
      </c>
      <c r="CT191" s="12">
        <f t="shared" si="89"/>
        <v>8.71763577717723E-05</v>
      </c>
      <c r="CU191" s="12">
        <f aca="true" t="shared" si="90" ref="CU191:EG191">CU190/195007</f>
        <v>2.5640105226991852E-05</v>
      </c>
      <c r="CV191" s="12">
        <f t="shared" si="90"/>
        <v>5.1280210453983705E-05</v>
      </c>
      <c r="CW191" s="12">
        <f t="shared" si="90"/>
        <v>0.0003794735573594794</v>
      </c>
      <c r="CX191" s="12">
        <f t="shared" si="90"/>
        <v>0.00014358458927115437</v>
      </c>
      <c r="CY191" s="12">
        <f t="shared" si="90"/>
        <v>3.076812627239022E-05</v>
      </c>
      <c r="CZ191" s="12">
        <f t="shared" si="90"/>
        <v>8.204833672637393E-05</v>
      </c>
      <c r="DA191" s="12">
        <f t="shared" si="90"/>
        <v>4.6152189408585334E-05</v>
      </c>
      <c r="DB191" s="12">
        <f t="shared" si="90"/>
        <v>6.666427359017882E-05</v>
      </c>
      <c r="DC191" s="12">
        <f t="shared" si="90"/>
        <v>6.153625254478045E-05</v>
      </c>
      <c r="DD191" s="12">
        <f t="shared" si="90"/>
        <v>0.000138456568225756</v>
      </c>
      <c r="DE191" s="12">
        <f t="shared" si="90"/>
        <v>0.0021127446707041287</v>
      </c>
      <c r="DF191" s="12">
        <f t="shared" si="90"/>
        <v>0.6105985938966294</v>
      </c>
      <c r="DG191" s="12">
        <f t="shared" si="90"/>
        <v>0.00025127303122452014</v>
      </c>
      <c r="DH191" s="12">
        <f t="shared" si="90"/>
        <v>0.0008768915987631213</v>
      </c>
      <c r="DI191" s="12">
        <f t="shared" si="90"/>
        <v>0.0001230725050895609</v>
      </c>
      <c r="DJ191" s="12">
        <f t="shared" si="90"/>
        <v>7.179229463557719E-05</v>
      </c>
      <c r="DK191" s="12">
        <f t="shared" si="90"/>
        <v>0.00013332854718035763</v>
      </c>
      <c r="DL191" s="12">
        <f t="shared" si="90"/>
        <v>0.0007127949253103735</v>
      </c>
      <c r="DM191" s="12">
        <f t="shared" si="90"/>
        <v>5.6408231499382075E-05</v>
      </c>
      <c r="DN191" s="12">
        <f t="shared" si="90"/>
        <v>4.6152189408585334E-05</v>
      </c>
      <c r="DO191" s="12">
        <f t="shared" si="90"/>
        <v>8.204833672637393E-05</v>
      </c>
      <c r="DP191" s="12">
        <f t="shared" si="90"/>
        <v>4.1024168363186964E-05</v>
      </c>
      <c r="DQ191" s="12">
        <f t="shared" si="90"/>
        <v>7.692031568097556E-05</v>
      </c>
      <c r="DR191" s="12">
        <f t="shared" si="90"/>
        <v>3.589614731778859E-05</v>
      </c>
      <c r="DS191" s="12">
        <f t="shared" si="90"/>
        <v>0.003671663068505233</v>
      </c>
      <c r="DT191" s="12">
        <f t="shared" si="90"/>
        <v>0.00014358458927115437</v>
      </c>
      <c r="DU191" s="12">
        <f t="shared" si="90"/>
        <v>1.0256042090796741E-05</v>
      </c>
      <c r="DV191" s="12">
        <f t="shared" si="90"/>
        <v>2.0512084181593482E-05</v>
      </c>
      <c r="DW191" s="12">
        <f t="shared" si="90"/>
        <v>4.6152189408585334E-05</v>
      </c>
      <c r="DX191" s="12">
        <f t="shared" si="90"/>
        <v>0.0007230509674011702</v>
      </c>
      <c r="DY191" s="12">
        <f t="shared" si="90"/>
        <v>3.076812627239022E-05</v>
      </c>
      <c r="DZ191" s="12">
        <f t="shared" si="90"/>
        <v>7.692031568097556E-05</v>
      </c>
      <c r="EA191" s="12">
        <f t="shared" si="90"/>
        <v>0.0001230725050895609</v>
      </c>
      <c r="EB191" s="12">
        <f t="shared" si="90"/>
        <v>0.00013332854718035763</v>
      </c>
      <c r="EC191" s="12">
        <f t="shared" si="90"/>
        <v>0.00011281646299876415</v>
      </c>
      <c r="ED191" s="12">
        <f t="shared" si="90"/>
        <v>5.6408231499382075E-05</v>
      </c>
      <c r="EE191" s="12">
        <f t="shared" si="90"/>
        <v>2.5640105226991852E-05</v>
      </c>
      <c r="EF191" s="12">
        <f t="shared" si="90"/>
        <v>2.5640105226991852E-05</v>
      </c>
      <c r="EG191" s="12">
        <f t="shared" si="90"/>
        <v>1.0256042090796741E-05</v>
      </c>
    </row>
    <row r="192" spans="2:137" ht="30.75" customHeight="1">
      <c r="B192" s="13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8"/>
      <c r="DX192" s="8"/>
      <c r="DY192" s="8"/>
      <c r="DZ192" s="8"/>
      <c r="EA192" s="8"/>
      <c r="EB192" s="8"/>
      <c r="EC192" s="8"/>
      <c r="ED192" s="8"/>
      <c r="EE192" s="8"/>
      <c r="EF192" s="8"/>
      <c r="EG192" s="8"/>
    </row>
    <row r="193" spans="1:137" ht="12.75">
      <c r="A193" s="3" t="s">
        <v>87</v>
      </c>
      <c r="B193" s="13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8"/>
      <c r="DY193" s="8"/>
      <c r="DZ193" s="8"/>
      <c r="EA193" s="8"/>
      <c r="EB193" s="8"/>
      <c r="EC193" s="8"/>
      <c r="ED193" s="8"/>
      <c r="EE193" s="8"/>
      <c r="EF193" s="8"/>
      <c r="EG193" s="8"/>
    </row>
    <row r="194" spans="2:137" ht="12.75">
      <c r="B194" s="7" t="s">
        <v>75</v>
      </c>
      <c r="C194" s="8">
        <v>23</v>
      </c>
      <c r="D194" s="8">
        <v>36</v>
      </c>
      <c r="E194" s="8">
        <v>4</v>
      </c>
      <c r="F194" s="8">
        <v>27</v>
      </c>
      <c r="G194" s="8">
        <v>100</v>
      </c>
      <c r="H194" s="8">
        <v>77</v>
      </c>
      <c r="I194" s="8">
        <v>99</v>
      </c>
      <c r="J194" s="8">
        <v>17</v>
      </c>
      <c r="K194" s="8">
        <v>28</v>
      </c>
      <c r="L194" s="8">
        <v>12</v>
      </c>
      <c r="M194" s="8">
        <v>44</v>
      </c>
      <c r="N194" s="8">
        <v>122</v>
      </c>
      <c r="O194" s="8">
        <v>47</v>
      </c>
      <c r="P194" s="8">
        <v>5</v>
      </c>
      <c r="Q194" s="8">
        <v>20</v>
      </c>
      <c r="R194" s="8">
        <v>162</v>
      </c>
      <c r="S194" s="8">
        <v>44218</v>
      </c>
      <c r="T194" s="8">
        <v>3687</v>
      </c>
      <c r="U194" s="8">
        <v>7</v>
      </c>
      <c r="V194" s="8">
        <v>5</v>
      </c>
      <c r="W194" s="8">
        <v>5</v>
      </c>
      <c r="X194" s="8">
        <v>2</v>
      </c>
      <c r="Y194" s="8">
        <v>241</v>
      </c>
      <c r="Z194" s="8">
        <v>221</v>
      </c>
      <c r="AA194" s="8">
        <v>7</v>
      </c>
      <c r="AB194" s="8">
        <v>1</v>
      </c>
      <c r="AC194" s="8">
        <v>0</v>
      </c>
      <c r="AD194" s="8">
        <v>4</v>
      </c>
      <c r="AE194" s="8">
        <v>15</v>
      </c>
      <c r="AF194" s="8">
        <v>51</v>
      </c>
      <c r="AG194" s="8">
        <v>399</v>
      </c>
      <c r="AH194" s="8">
        <v>4</v>
      </c>
      <c r="AI194" s="8">
        <v>4</v>
      </c>
      <c r="AJ194" s="8">
        <v>15</v>
      </c>
      <c r="AK194" s="8">
        <v>20</v>
      </c>
      <c r="AL194" s="8">
        <v>89</v>
      </c>
      <c r="AM194" s="8">
        <v>5</v>
      </c>
      <c r="AN194" s="8">
        <v>2</v>
      </c>
      <c r="AO194" s="8">
        <v>44</v>
      </c>
      <c r="AP194" s="8">
        <v>42</v>
      </c>
      <c r="AQ194" s="8">
        <v>12</v>
      </c>
      <c r="AR194" s="8">
        <v>6</v>
      </c>
      <c r="AS194" s="8">
        <v>59</v>
      </c>
      <c r="AT194" s="8">
        <v>58</v>
      </c>
      <c r="AU194" s="8">
        <v>47</v>
      </c>
      <c r="AV194" s="8">
        <v>19</v>
      </c>
      <c r="AW194" s="8">
        <v>49</v>
      </c>
      <c r="AX194" s="8">
        <v>35</v>
      </c>
      <c r="AY194" s="8">
        <v>32</v>
      </c>
      <c r="AZ194" s="8">
        <v>893</v>
      </c>
      <c r="BA194" s="8">
        <v>4</v>
      </c>
      <c r="BB194" s="8">
        <v>3</v>
      </c>
      <c r="BC194" s="8">
        <v>15</v>
      </c>
      <c r="BD194" s="8">
        <v>50</v>
      </c>
      <c r="BE194" s="8">
        <v>3</v>
      </c>
      <c r="BF194" s="8">
        <v>9</v>
      </c>
      <c r="BG194" s="8">
        <v>1</v>
      </c>
      <c r="BH194" s="8">
        <v>4</v>
      </c>
      <c r="BI194" s="8">
        <v>2</v>
      </c>
      <c r="BJ194" s="8">
        <v>10</v>
      </c>
      <c r="BK194" s="8">
        <v>6</v>
      </c>
      <c r="BL194" s="8">
        <v>0</v>
      </c>
      <c r="BM194" s="8">
        <v>11</v>
      </c>
      <c r="BN194" s="8">
        <v>9</v>
      </c>
      <c r="BO194" s="8">
        <v>5</v>
      </c>
      <c r="BP194" s="8">
        <v>6</v>
      </c>
      <c r="BQ194" s="8">
        <v>140</v>
      </c>
      <c r="BR194" s="8">
        <v>5</v>
      </c>
      <c r="BS194" s="8">
        <v>6</v>
      </c>
      <c r="BT194" s="8">
        <v>11</v>
      </c>
      <c r="BU194" s="8">
        <v>47</v>
      </c>
      <c r="BV194" s="8">
        <v>17819</v>
      </c>
      <c r="BW194" s="8">
        <v>3</v>
      </c>
      <c r="BX194" s="8">
        <v>6</v>
      </c>
      <c r="BY194" s="8">
        <v>31</v>
      </c>
      <c r="BZ194" s="8">
        <v>7</v>
      </c>
      <c r="CA194" s="8">
        <v>41</v>
      </c>
      <c r="CB194" s="8">
        <v>1</v>
      </c>
      <c r="CC194" s="8">
        <v>2</v>
      </c>
      <c r="CD194" s="8">
        <v>4</v>
      </c>
      <c r="CE194" s="8">
        <v>9</v>
      </c>
      <c r="CF194" s="8">
        <v>2</v>
      </c>
      <c r="CG194" s="8">
        <v>4</v>
      </c>
      <c r="CH194" s="8">
        <v>12</v>
      </c>
      <c r="CI194" s="8">
        <v>46</v>
      </c>
      <c r="CJ194" s="8">
        <v>3</v>
      </c>
      <c r="CK194" s="8">
        <v>9</v>
      </c>
      <c r="CL194" s="8">
        <v>7</v>
      </c>
      <c r="CM194" s="8">
        <v>6</v>
      </c>
      <c r="CN194" s="8">
        <v>10</v>
      </c>
      <c r="CO194" s="8">
        <v>3</v>
      </c>
      <c r="CP194" s="8">
        <v>7</v>
      </c>
      <c r="CQ194" s="8">
        <v>19</v>
      </c>
      <c r="CR194" s="8">
        <v>10</v>
      </c>
      <c r="CS194" s="8">
        <v>0</v>
      </c>
      <c r="CT194" s="8">
        <v>0</v>
      </c>
      <c r="CU194" s="8">
        <v>7</v>
      </c>
      <c r="CV194" s="8">
        <v>5</v>
      </c>
      <c r="CW194" s="8">
        <v>85</v>
      </c>
      <c r="CX194" s="8">
        <v>29</v>
      </c>
      <c r="CY194" s="8">
        <v>12</v>
      </c>
      <c r="CZ194" s="8">
        <v>18</v>
      </c>
      <c r="DA194" s="8">
        <v>11</v>
      </c>
      <c r="DB194" s="8">
        <v>12</v>
      </c>
      <c r="DC194" s="8">
        <v>10</v>
      </c>
      <c r="DD194" s="8">
        <v>19</v>
      </c>
      <c r="DE194" s="8">
        <v>161</v>
      </c>
      <c r="DF194" s="8">
        <v>77039</v>
      </c>
      <c r="DG194" s="8">
        <v>20</v>
      </c>
      <c r="DH194" s="8">
        <v>108</v>
      </c>
      <c r="DI194" s="8">
        <v>14</v>
      </c>
      <c r="DJ194" s="8">
        <v>4</v>
      </c>
      <c r="DK194" s="8">
        <v>20</v>
      </c>
      <c r="DL194" s="8">
        <v>89</v>
      </c>
      <c r="DM194" s="8">
        <v>4</v>
      </c>
      <c r="DN194" s="8">
        <v>12</v>
      </c>
      <c r="DO194" s="8">
        <v>20</v>
      </c>
      <c r="DP194" s="8">
        <v>6</v>
      </c>
      <c r="DQ194" s="8">
        <v>12</v>
      </c>
      <c r="DR194" s="8">
        <v>0</v>
      </c>
      <c r="DS194" s="8">
        <v>507</v>
      </c>
      <c r="DT194" s="8">
        <v>90</v>
      </c>
      <c r="DU194" s="8">
        <v>17</v>
      </c>
      <c r="DV194" s="8">
        <v>17</v>
      </c>
      <c r="DW194" s="8">
        <v>79</v>
      </c>
      <c r="DX194" s="8">
        <v>84</v>
      </c>
      <c r="DY194" s="8">
        <v>3</v>
      </c>
      <c r="DZ194" s="8">
        <v>3</v>
      </c>
      <c r="EA194" s="8">
        <v>17</v>
      </c>
      <c r="EB194" s="8">
        <v>21</v>
      </c>
      <c r="EC194" s="8">
        <v>16</v>
      </c>
      <c r="ED194" s="8">
        <v>20</v>
      </c>
      <c r="EE194" s="8">
        <v>3</v>
      </c>
      <c r="EF194" s="8">
        <v>9</v>
      </c>
      <c r="EG194" s="8">
        <v>0</v>
      </c>
    </row>
    <row r="195" spans="1:137" ht="12.75">
      <c r="A195" s="9" t="s">
        <v>14</v>
      </c>
      <c r="C195" s="8">
        <v>23</v>
      </c>
      <c r="D195" s="8">
        <v>36</v>
      </c>
      <c r="E195" s="8">
        <v>4</v>
      </c>
      <c r="F195" s="8">
        <v>27</v>
      </c>
      <c r="G195" s="8">
        <v>100</v>
      </c>
      <c r="H195" s="8">
        <v>77</v>
      </c>
      <c r="I195" s="8">
        <v>99</v>
      </c>
      <c r="J195" s="8">
        <v>17</v>
      </c>
      <c r="K195" s="8">
        <v>28</v>
      </c>
      <c r="L195" s="8">
        <v>12</v>
      </c>
      <c r="M195" s="8">
        <v>44</v>
      </c>
      <c r="N195" s="8">
        <v>122</v>
      </c>
      <c r="O195" s="8">
        <v>47</v>
      </c>
      <c r="P195" s="8">
        <v>5</v>
      </c>
      <c r="Q195" s="8">
        <v>20</v>
      </c>
      <c r="R195" s="8">
        <v>162</v>
      </c>
      <c r="S195" s="8">
        <v>44218</v>
      </c>
      <c r="T195" s="8">
        <v>3687</v>
      </c>
      <c r="U195" s="8">
        <v>7</v>
      </c>
      <c r="V195" s="8">
        <v>5</v>
      </c>
      <c r="W195" s="8">
        <v>5</v>
      </c>
      <c r="X195" s="8">
        <v>2</v>
      </c>
      <c r="Y195" s="8">
        <v>241</v>
      </c>
      <c r="Z195" s="8">
        <v>221</v>
      </c>
      <c r="AA195" s="8">
        <v>7</v>
      </c>
      <c r="AB195" s="8">
        <v>1</v>
      </c>
      <c r="AC195" s="8">
        <v>0</v>
      </c>
      <c r="AD195" s="8">
        <v>4</v>
      </c>
      <c r="AE195" s="8">
        <v>15</v>
      </c>
      <c r="AF195" s="8">
        <v>51</v>
      </c>
      <c r="AG195" s="8">
        <v>399</v>
      </c>
      <c r="AH195" s="8">
        <v>4</v>
      </c>
      <c r="AI195" s="8">
        <v>4</v>
      </c>
      <c r="AJ195" s="8">
        <v>15</v>
      </c>
      <c r="AK195" s="8">
        <v>20</v>
      </c>
      <c r="AL195" s="8">
        <v>89</v>
      </c>
      <c r="AM195" s="8">
        <v>5</v>
      </c>
      <c r="AN195" s="8">
        <v>2</v>
      </c>
      <c r="AO195" s="8">
        <v>44</v>
      </c>
      <c r="AP195" s="8">
        <v>42</v>
      </c>
      <c r="AQ195" s="8">
        <v>12</v>
      </c>
      <c r="AR195" s="8">
        <v>6</v>
      </c>
      <c r="AS195" s="8">
        <v>59</v>
      </c>
      <c r="AT195" s="8">
        <v>58</v>
      </c>
      <c r="AU195" s="8">
        <v>47</v>
      </c>
      <c r="AV195" s="8">
        <v>19</v>
      </c>
      <c r="AW195" s="8">
        <v>49</v>
      </c>
      <c r="AX195" s="8">
        <v>35</v>
      </c>
      <c r="AY195" s="8">
        <v>32</v>
      </c>
      <c r="AZ195" s="8">
        <v>893</v>
      </c>
      <c r="BA195" s="8">
        <v>4</v>
      </c>
      <c r="BB195" s="8">
        <v>3</v>
      </c>
      <c r="BC195" s="8">
        <v>15</v>
      </c>
      <c r="BD195" s="8">
        <v>50</v>
      </c>
      <c r="BE195" s="8">
        <v>3</v>
      </c>
      <c r="BF195" s="8">
        <v>9</v>
      </c>
      <c r="BG195" s="8">
        <v>1</v>
      </c>
      <c r="BH195" s="8">
        <v>4</v>
      </c>
      <c r="BI195" s="8">
        <v>2</v>
      </c>
      <c r="BJ195" s="8">
        <v>10</v>
      </c>
      <c r="BK195" s="8">
        <v>6</v>
      </c>
      <c r="BL195" s="8">
        <v>0</v>
      </c>
      <c r="BM195" s="8">
        <v>11</v>
      </c>
      <c r="BN195" s="8">
        <v>9</v>
      </c>
      <c r="BO195" s="8">
        <v>5</v>
      </c>
      <c r="BP195" s="8">
        <v>6</v>
      </c>
      <c r="BQ195" s="8">
        <v>140</v>
      </c>
      <c r="BR195" s="8">
        <v>5</v>
      </c>
      <c r="BS195" s="8">
        <v>6</v>
      </c>
      <c r="BT195" s="8">
        <v>11</v>
      </c>
      <c r="BU195" s="8">
        <v>47</v>
      </c>
      <c r="BV195" s="8">
        <v>17819</v>
      </c>
      <c r="BW195" s="8">
        <v>3</v>
      </c>
      <c r="BX195" s="8">
        <v>6</v>
      </c>
      <c r="BY195" s="8">
        <v>31</v>
      </c>
      <c r="BZ195" s="8">
        <v>7</v>
      </c>
      <c r="CA195" s="8">
        <v>41</v>
      </c>
      <c r="CB195" s="8">
        <v>1</v>
      </c>
      <c r="CC195" s="8">
        <v>2</v>
      </c>
      <c r="CD195" s="8">
        <v>4</v>
      </c>
      <c r="CE195" s="8">
        <v>9</v>
      </c>
      <c r="CF195" s="8">
        <v>2</v>
      </c>
      <c r="CG195" s="8">
        <v>4</v>
      </c>
      <c r="CH195" s="8">
        <v>12</v>
      </c>
      <c r="CI195" s="8">
        <v>46</v>
      </c>
      <c r="CJ195" s="8">
        <v>3</v>
      </c>
      <c r="CK195" s="8">
        <v>9</v>
      </c>
      <c r="CL195" s="8">
        <v>7</v>
      </c>
      <c r="CM195" s="8">
        <v>6</v>
      </c>
      <c r="CN195" s="8">
        <v>10</v>
      </c>
      <c r="CO195" s="8">
        <v>3</v>
      </c>
      <c r="CP195" s="8">
        <v>7</v>
      </c>
      <c r="CQ195" s="8">
        <v>19</v>
      </c>
      <c r="CR195" s="8">
        <v>10</v>
      </c>
      <c r="CS195" s="8">
        <v>0</v>
      </c>
      <c r="CT195" s="8">
        <v>0</v>
      </c>
      <c r="CU195" s="8">
        <v>7</v>
      </c>
      <c r="CV195" s="8">
        <v>5</v>
      </c>
      <c r="CW195" s="8">
        <v>85</v>
      </c>
      <c r="CX195" s="8">
        <v>29</v>
      </c>
      <c r="CY195" s="8">
        <v>12</v>
      </c>
      <c r="CZ195" s="8">
        <v>18</v>
      </c>
      <c r="DA195" s="8">
        <v>11</v>
      </c>
      <c r="DB195" s="8">
        <v>12</v>
      </c>
      <c r="DC195" s="8">
        <v>10</v>
      </c>
      <c r="DD195" s="8">
        <v>19</v>
      </c>
      <c r="DE195" s="8">
        <v>161</v>
      </c>
      <c r="DF195" s="8">
        <v>77039</v>
      </c>
      <c r="DG195" s="8">
        <v>20</v>
      </c>
      <c r="DH195" s="8">
        <v>108</v>
      </c>
      <c r="DI195" s="8">
        <v>14</v>
      </c>
      <c r="DJ195" s="8">
        <v>4</v>
      </c>
      <c r="DK195" s="8">
        <v>20</v>
      </c>
      <c r="DL195" s="8">
        <v>89</v>
      </c>
      <c r="DM195" s="8">
        <v>4</v>
      </c>
      <c r="DN195" s="8">
        <v>12</v>
      </c>
      <c r="DO195" s="8">
        <v>20</v>
      </c>
      <c r="DP195" s="8">
        <v>6</v>
      </c>
      <c r="DQ195" s="8">
        <v>12</v>
      </c>
      <c r="DR195" s="8">
        <v>0</v>
      </c>
      <c r="DS195" s="8">
        <v>507</v>
      </c>
      <c r="DT195" s="8">
        <v>90</v>
      </c>
      <c r="DU195" s="8">
        <v>17</v>
      </c>
      <c r="DV195" s="8">
        <v>17</v>
      </c>
      <c r="DW195" s="8">
        <v>79</v>
      </c>
      <c r="DX195" s="8">
        <v>84</v>
      </c>
      <c r="DY195" s="8">
        <v>3</v>
      </c>
      <c r="DZ195" s="8">
        <v>3</v>
      </c>
      <c r="EA195" s="8">
        <v>17</v>
      </c>
      <c r="EB195" s="8">
        <v>21</v>
      </c>
      <c r="EC195" s="8">
        <v>16</v>
      </c>
      <c r="ED195" s="8">
        <v>20</v>
      </c>
      <c r="EE195" s="8">
        <v>3</v>
      </c>
      <c r="EF195" s="8">
        <v>9</v>
      </c>
      <c r="EG195" s="8">
        <v>0</v>
      </c>
    </row>
    <row r="196" spans="2:137" s="10" customFormat="1" ht="12.75">
      <c r="B196" s="11" t="s">
        <v>118</v>
      </c>
      <c r="C196" s="12">
        <f aca="true" t="shared" si="91" ref="C196:AH196">C195/148132</f>
        <v>0.00015526692409472632</v>
      </c>
      <c r="D196" s="12">
        <f t="shared" si="91"/>
        <v>0.00024302648988739774</v>
      </c>
      <c r="E196" s="12">
        <f t="shared" si="91"/>
        <v>2.7002943320821968E-05</v>
      </c>
      <c r="F196" s="12">
        <f t="shared" si="91"/>
        <v>0.00018226986741554828</v>
      </c>
      <c r="G196" s="12">
        <f t="shared" si="91"/>
        <v>0.0006750735830205493</v>
      </c>
      <c r="H196" s="12">
        <f t="shared" si="91"/>
        <v>0.0005198066589258229</v>
      </c>
      <c r="I196" s="12">
        <f t="shared" si="91"/>
        <v>0.0006683228471903438</v>
      </c>
      <c r="J196" s="12">
        <f t="shared" si="91"/>
        <v>0.00011476250911349337</v>
      </c>
      <c r="K196" s="12">
        <f t="shared" si="91"/>
        <v>0.00018902060324575378</v>
      </c>
      <c r="L196" s="12">
        <f t="shared" si="91"/>
        <v>8.100882996246591E-05</v>
      </c>
      <c r="M196" s="12">
        <f t="shared" si="91"/>
        <v>0.00029703237652904164</v>
      </c>
      <c r="N196" s="12">
        <f t="shared" si="91"/>
        <v>0.0008235897712850701</v>
      </c>
      <c r="O196" s="12">
        <f t="shared" si="91"/>
        <v>0.00031728458401965813</v>
      </c>
      <c r="P196" s="12">
        <f t="shared" si="91"/>
        <v>3.375367915102746E-05</v>
      </c>
      <c r="Q196" s="12">
        <f t="shared" si="91"/>
        <v>0.00013501471660410985</v>
      </c>
      <c r="R196" s="12">
        <f t="shared" si="91"/>
        <v>0.0010936192044932898</v>
      </c>
      <c r="S196" s="12">
        <f t="shared" si="91"/>
        <v>0.2985040369400265</v>
      </c>
      <c r="T196" s="12">
        <f t="shared" si="91"/>
        <v>0.02488996300596765</v>
      </c>
      <c r="U196" s="12">
        <f t="shared" si="91"/>
        <v>4.7255150811438445E-05</v>
      </c>
      <c r="V196" s="12">
        <f t="shared" si="91"/>
        <v>3.375367915102746E-05</v>
      </c>
      <c r="W196" s="12">
        <f t="shared" si="91"/>
        <v>3.375367915102746E-05</v>
      </c>
      <c r="X196" s="12">
        <f t="shared" si="91"/>
        <v>1.3501471660410984E-05</v>
      </c>
      <c r="Y196" s="12">
        <f t="shared" si="91"/>
        <v>0.0016269273350795236</v>
      </c>
      <c r="Z196" s="12">
        <f t="shared" si="91"/>
        <v>0.0014919126184754139</v>
      </c>
      <c r="AA196" s="12">
        <f t="shared" si="91"/>
        <v>4.7255150811438445E-05</v>
      </c>
      <c r="AB196" s="12">
        <f t="shared" si="91"/>
        <v>6.750735830205492E-06</v>
      </c>
      <c r="AC196" s="12">
        <f t="shared" si="91"/>
        <v>0</v>
      </c>
      <c r="AD196" s="12">
        <f t="shared" si="91"/>
        <v>2.7002943320821968E-05</v>
      </c>
      <c r="AE196" s="12">
        <f t="shared" si="91"/>
        <v>0.00010126103745308239</v>
      </c>
      <c r="AF196" s="12">
        <f t="shared" si="91"/>
        <v>0.0003442875273404801</v>
      </c>
      <c r="AG196" s="12">
        <f t="shared" si="91"/>
        <v>0.0026935435962519914</v>
      </c>
      <c r="AH196" s="12">
        <f t="shared" si="91"/>
        <v>2.7002943320821968E-05</v>
      </c>
      <c r="AI196" s="12">
        <f aca="true" t="shared" si="92" ref="AI196:CT196">AI195/148132</f>
        <v>2.7002943320821968E-05</v>
      </c>
      <c r="AJ196" s="12">
        <f t="shared" si="92"/>
        <v>0.00010126103745308239</v>
      </c>
      <c r="AK196" s="12">
        <f t="shared" si="92"/>
        <v>0.00013501471660410985</v>
      </c>
      <c r="AL196" s="12">
        <f t="shared" si="92"/>
        <v>0.0006008154888882888</v>
      </c>
      <c r="AM196" s="12">
        <f t="shared" si="92"/>
        <v>3.375367915102746E-05</v>
      </c>
      <c r="AN196" s="12">
        <f t="shared" si="92"/>
        <v>1.3501471660410984E-05</v>
      </c>
      <c r="AO196" s="12">
        <f t="shared" si="92"/>
        <v>0.00029703237652904164</v>
      </c>
      <c r="AP196" s="12">
        <f t="shared" si="92"/>
        <v>0.0002835309048686307</v>
      </c>
      <c r="AQ196" s="12">
        <f t="shared" si="92"/>
        <v>8.100882996246591E-05</v>
      </c>
      <c r="AR196" s="12">
        <f t="shared" si="92"/>
        <v>4.0504414981232954E-05</v>
      </c>
      <c r="AS196" s="12">
        <f t="shared" si="92"/>
        <v>0.00039829341398212406</v>
      </c>
      <c r="AT196" s="12">
        <f t="shared" si="92"/>
        <v>0.00039154267815191856</v>
      </c>
      <c r="AU196" s="12">
        <f t="shared" si="92"/>
        <v>0.00031728458401965813</v>
      </c>
      <c r="AV196" s="12">
        <f t="shared" si="92"/>
        <v>0.00012826398077390435</v>
      </c>
      <c r="AW196" s="12">
        <f t="shared" si="92"/>
        <v>0.00033078605568006913</v>
      </c>
      <c r="AX196" s="12">
        <f t="shared" si="92"/>
        <v>0.00023627575405719224</v>
      </c>
      <c r="AY196" s="12">
        <f t="shared" si="92"/>
        <v>0.00021602354656657575</v>
      </c>
      <c r="AZ196" s="12">
        <f t="shared" si="92"/>
        <v>0.006028407096373505</v>
      </c>
      <c r="BA196" s="12">
        <f t="shared" si="92"/>
        <v>2.7002943320821968E-05</v>
      </c>
      <c r="BB196" s="12">
        <f t="shared" si="92"/>
        <v>2.0252207490616477E-05</v>
      </c>
      <c r="BC196" s="12">
        <f t="shared" si="92"/>
        <v>0.00010126103745308239</v>
      </c>
      <c r="BD196" s="12">
        <f t="shared" si="92"/>
        <v>0.00033753679151027463</v>
      </c>
      <c r="BE196" s="12">
        <f t="shared" si="92"/>
        <v>2.0252207490616477E-05</v>
      </c>
      <c r="BF196" s="12">
        <f t="shared" si="92"/>
        <v>6.0756622471849435E-05</v>
      </c>
      <c r="BG196" s="12">
        <f t="shared" si="92"/>
        <v>6.750735830205492E-06</v>
      </c>
      <c r="BH196" s="12">
        <f t="shared" si="92"/>
        <v>2.7002943320821968E-05</v>
      </c>
      <c r="BI196" s="12">
        <f t="shared" si="92"/>
        <v>1.3501471660410984E-05</v>
      </c>
      <c r="BJ196" s="12">
        <f t="shared" si="92"/>
        <v>6.750735830205493E-05</v>
      </c>
      <c r="BK196" s="12">
        <f t="shared" si="92"/>
        <v>4.0504414981232954E-05</v>
      </c>
      <c r="BL196" s="12">
        <f t="shared" si="92"/>
        <v>0</v>
      </c>
      <c r="BM196" s="12">
        <f t="shared" si="92"/>
        <v>7.425809413226041E-05</v>
      </c>
      <c r="BN196" s="12">
        <f t="shared" si="92"/>
        <v>6.0756622471849435E-05</v>
      </c>
      <c r="BO196" s="12">
        <f t="shared" si="92"/>
        <v>3.375367915102746E-05</v>
      </c>
      <c r="BP196" s="12">
        <f t="shared" si="92"/>
        <v>4.0504414981232954E-05</v>
      </c>
      <c r="BQ196" s="12">
        <f t="shared" si="92"/>
        <v>0.000945103016228769</v>
      </c>
      <c r="BR196" s="12">
        <f t="shared" si="92"/>
        <v>3.375367915102746E-05</v>
      </c>
      <c r="BS196" s="12">
        <f t="shared" si="92"/>
        <v>4.0504414981232954E-05</v>
      </c>
      <c r="BT196" s="12">
        <f t="shared" si="92"/>
        <v>7.425809413226041E-05</v>
      </c>
      <c r="BU196" s="12">
        <f t="shared" si="92"/>
        <v>0.00031728458401965813</v>
      </c>
      <c r="BV196" s="12">
        <f t="shared" si="92"/>
        <v>0.12029136175843166</v>
      </c>
      <c r="BW196" s="12">
        <f t="shared" si="92"/>
        <v>2.0252207490616477E-05</v>
      </c>
      <c r="BX196" s="12">
        <f t="shared" si="92"/>
        <v>4.0504414981232954E-05</v>
      </c>
      <c r="BY196" s="12">
        <f t="shared" si="92"/>
        <v>0.00020927281073637028</v>
      </c>
      <c r="BZ196" s="12">
        <f t="shared" si="92"/>
        <v>4.7255150811438445E-05</v>
      </c>
      <c r="CA196" s="12">
        <f t="shared" si="92"/>
        <v>0.0002767801690384252</v>
      </c>
      <c r="CB196" s="12">
        <f t="shared" si="92"/>
        <v>6.750735830205492E-06</v>
      </c>
      <c r="CC196" s="12">
        <f t="shared" si="92"/>
        <v>1.3501471660410984E-05</v>
      </c>
      <c r="CD196" s="12">
        <f t="shared" si="92"/>
        <v>2.7002943320821968E-05</v>
      </c>
      <c r="CE196" s="12">
        <f t="shared" si="92"/>
        <v>6.0756622471849435E-05</v>
      </c>
      <c r="CF196" s="12">
        <f t="shared" si="92"/>
        <v>1.3501471660410984E-05</v>
      </c>
      <c r="CG196" s="12">
        <f t="shared" si="92"/>
        <v>2.7002943320821968E-05</v>
      </c>
      <c r="CH196" s="12">
        <f t="shared" si="92"/>
        <v>8.100882996246591E-05</v>
      </c>
      <c r="CI196" s="12">
        <f t="shared" si="92"/>
        <v>0.00031053384818945264</v>
      </c>
      <c r="CJ196" s="12">
        <f t="shared" si="92"/>
        <v>2.0252207490616477E-05</v>
      </c>
      <c r="CK196" s="12">
        <f t="shared" si="92"/>
        <v>6.0756622471849435E-05</v>
      </c>
      <c r="CL196" s="12">
        <f t="shared" si="92"/>
        <v>4.7255150811438445E-05</v>
      </c>
      <c r="CM196" s="12">
        <f t="shared" si="92"/>
        <v>4.0504414981232954E-05</v>
      </c>
      <c r="CN196" s="12">
        <f t="shared" si="92"/>
        <v>6.750735830205493E-05</v>
      </c>
      <c r="CO196" s="12">
        <f t="shared" si="92"/>
        <v>2.0252207490616477E-05</v>
      </c>
      <c r="CP196" s="12">
        <f t="shared" si="92"/>
        <v>4.7255150811438445E-05</v>
      </c>
      <c r="CQ196" s="12">
        <f t="shared" si="92"/>
        <v>0.00012826398077390435</v>
      </c>
      <c r="CR196" s="12">
        <f t="shared" si="92"/>
        <v>6.750735830205493E-05</v>
      </c>
      <c r="CS196" s="12">
        <f t="shared" si="92"/>
        <v>0</v>
      </c>
      <c r="CT196" s="12">
        <f t="shared" si="92"/>
        <v>0</v>
      </c>
      <c r="CU196" s="12">
        <f aca="true" t="shared" si="93" ref="CU196:EG196">CU195/148132</f>
        <v>4.7255150811438445E-05</v>
      </c>
      <c r="CV196" s="12">
        <f t="shared" si="93"/>
        <v>3.375367915102746E-05</v>
      </c>
      <c r="CW196" s="12">
        <f t="shared" si="93"/>
        <v>0.0005738125455674669</v>
      </c>
      <c r="CX196" s="12">
        <f t="shared" si="93"/>
        <v>0.00019577133907595928</v>
      </c>
      <c r="CY196" s="12">
        <f t="shared" si="93"/>
        <v>8.100882996246591E-05</v>
      </c>
      <c r="CZ196" s="12">
        <f t="shared" si="93"/>
        <v>0.00012151324494369887</v>
      </c>
      <c r="DA196" s="12">
        <f t="shared" si="93"/>
        <v>7.425809413226041E-05</v>
      </c>
      <c r="DB196" s="12">
        <f t="shared" si="93"/>
        <v>8.100882996246591E-05</v>
      </c>
      <c r="DC196" s="12">
        <f t="shared" si="93"/>
        <v>6.750735830205493E-05</v>
      </c>
      <c r="DD196" s="12">
        <f t="shared" si="93"/>
        <v>0.00012826398077390435</v>
      </c>
      <c r="DE196" s="12">
        <f t="shared" si="93"/>
        <v>0.0010868684686630842</v>
      </c>
      <c r="DF196" s="12">
        <f t="shared" si="93"/>
        <v>0.520069937623201</v>
      </c>
      <c r="DG196" s="12">
        <f t="shared" si="93"/>
        <v>0.00013501471660410985</v>
      </c>
      <c r="DH196" s="12">
        <f t="shared" si="93"/>
        <v>0.0007290794696621931</v>
      </c>
      <c r="DI196" s="12">
        <f t="shared" si="93"/>
        <v>9.451030162287689E-05</v>
      </c>
      <c r="DJ196" s="12">
        <f t="shared" si="93"/>
        <v>2.7002943320821968E-05</v>
      </c>
      <c r="DK196" s="12">
        <f t="shared" si="93"/>
        <v>0.00013501471660410985</v>
      </c>
      <c r="DL196" s="12">
        <f t="shared" si="93"/>
        <v>0.0006008154888882888</v>
      </c>
      <c r="DM196" s="12">
        <f t="shared" si="93"/>
        <v>2.7002943320821968E-05</v>
      </c>
      <c r="DN196" s="12">
        <f t="shared" si="93"/>
        <v>8.100882996246591E-05</v>
      </c>
      <c r="DO196" s="12">
        <f t="shared" si="93"/>
        <v>0.00013501471660410985</v>
      </c>
      <c r="DP196" s="12">
        <f t="shared" si="93"/>
        <v>4.0504414981232954E-05</v>
      </c>
      <c r="DQ196" s="12">
        <f t="shared" si="93"/>
        <v>8.100882996246591E-05</v>
      </c>
      <c r="DR196" s="12">
        <f t="shared" si="93"/>
        <v>0</v>
      </c>
      <c r="DS196" s="12">
        <f t="shared" si="93"/>
        <v>0.0034226230659141848</v>
      </c>
      <c r="DT196" s="12">
        <f t="shared" si="93"/>
        <v>0.0006075662247184943</v>
      </c>
      <c r="DU196" s="12">
        <f t="shared" si="93"/>
        <v>0.00011476250911349337</v>
      </c>
      <c r="DV196" s="12">
        <f t="shared" si="93"/>
        <v>0.00011476250911349337</v>
      </c>
      <c r="DW196" s="12">
        <f t="shared" si="93"/>
        <v>0.0005333081305862339</v>
      </c>
      <c r="DX196" s="12">
        <f t="shared" si="93"/>
        <v>0.0005670618097372614</v>
      </c>
      <c r="DY196" s="12">
        <f t="shared" si="93"/>
        <v>2.0252207490616477E-05</v>
      </c>
      <c r="DZ196" s="12">
        <f t="shared" si="93"/>
        <v>2.0252207490616477E-05</v>
      </c>
      <c r="EA196" s="12">
        <f t="shared" si="93"/>
        <v>0.00011476250911349337</v>
      </c>
      <c r="EB196" s="12">
        <f t="shared" si="93"/>
        <v>0.00014176545243431535</v>
      </c>
      <c r="EC196" s="12">
        <f t="shared" si="93"/>
        <v>0.00010801177328328787</v>
      </c>
      <c r="ED196" s="12">
        <f t="shared" si="93"/>
        <v>0.00013501471660410985</v>
      </c>
      <c r="EE196" s="12">
        <f t="shared" si="93"/>
        <v>2.0252207490616477E-05</v>
      </c>
      <c r="EF196" s="12">
        <f t="shared" si="93"/>
        <v>6.0756622471849435E-05</v>
      </c>
      <c r="EG196" s="12">
        <f t="shared" si="93"/>
        <v>0</v>
      </c>
    </row>
    <row r="197" spans="2:137" ht="4.5" customHeight="1">
      <c r="B197" s="13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8"/>
      <c r="DX197" s="8"/>
      <c r="DY197" s="8"/>
      <c r="DZ197" s="8"/>
      <c r="EA197" s="8"/>
      <c r="EB197" s="8"/>
      <c r="EC197" s="8"/>
      <c r="ED197" s="8"/>
      <c r="EE197" s="8"/>
      <c r="EF197" s="8"/>
      <c r="EG197" s="8"/>
    </row>
    <row r="198" spans="1:137" ht="12.75">
      <c r="A198" s="3" t="s">
        <v>88</v>
      </c>
      <c r="B198" s="13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  <c r="DY198" s="8"/>
      <c r="DZ198" s="8"/>
      <c r="EA198" s="8"/>
      <c r="EB198" s="8"/>
      <c r="EC198" s="8"/>
      <c r="ED198" s="8"/>
      <c r="EE198" s="8"/>
      <c r="EF198" s="8"/>
      <c r="EG198" s="8"/>
    </row>
    <row r="199" spans="2:137" ht="12.75">
      <c r="B199" s="7" t="s">
        <v>75</v>
      </c>
      <c r="C199" s="8">
        <v>12</v>
      </c>
      <c r="D199" s="8">
        <v>28</v>
      </c>
      <c r="E199" s="8">
        <v>6</v>
      </c>
      <c r="F199" s="8">
        <v>18</v>
      </c>
      <c r="G199" s="8">
        <v>118</v>
      </c>
      <c r="H199" s="8">
        <v>35</v>
      </c>
      <c r="I199" s="8">
        <v>43</v>
      </c>
      <c r="J199" s="8">
        <v>9</v>
      </c>
      <c r="K199" s="8">
        <v>14</v>
      </c>
      <c r="L199" s="8">
        <v>6</v>
      </c>
      <c r="M199" s="8">
        <v>24</v>
      </c>
      <c r="N199" s="8">
        <v>155</v>
      </c>
      <c r="O199" s="8">
        <v>30</v>
      </c>
      <c r="P199" s="8">
        <v>8</v>
      </c>
      <c r="Q199" s="8">
        <v>15</v>
      </c>
      <c r="R199" s="8">
        <v>160</v>
      </c>
      <c r="S199" s="8">
        <v>50493</v>
      </c>
      <c r="T199" s="8">
        <v>3567</v>
      </c>
      <c r="U199" s="8">
        <v>5</v>
      </c>
      <c r="V199" s="8">
        <v>10</v>
      </c>
      <c r="W199" s="8">
        <v>3</v>
      </c>
      <c r="X199" s="8">
        <v>4</v>
      </c>
      <c r="Y199" s="8">
        <v>245</v>
      </c>
      <c r="Z199" s="8">
        <v>197</v>
      </c>
      <c r="AA199" s="8">
        <v>3</v>
      </c>
      <c r="AB199" s="8">
        <v>3</v>
      </c>
      <c r="AC199" s="8">
        <v>1</v>
      </c>
      <c r="AD199" s="8">
        <v>10</v>
      </c>
      <c r="AE199" s="8">
        <v>12</v>
      </c>
      <c r="AF199" s="8">
        <v>25</v>
      </c>
      <c r="AG199" s="8">
        <v>365</v>
      </c>
      <c r="AH199" s="8">
        <v>4</v>
      </c>
      <c r="AI199" s="8">
        <v>1</v>
      </c>
      <c r="AJ199" s="8">
        <v>19</v>
      </c>
      <c r="AK199" s="8">
        <v>11</v>
      </c>
      <c r="AL199" s="8">
        <v>54</v>
      </c>
      <c r="AM199" s="8">
        <v>5</v>
      </c>
      <c r="AN199" s="8">
        <v>1</v>
      </c>
      <c r="AO199" s="8">
        <v>21</v>
      </c>
      <c r="AP199" s="8">
        <v>31</v>
      </c>
      <c r="AQ199" s="8">
        <v>21</v>
      </c>
      <c r="AR199" s="8">
        <v>13</v>
      </c>
      <c r="AS199" s="8">
        <v>83</v>
      </c>
      <c r="AT199" s="8">
        <v>39</v>
      </c>
      <c r="AU199" s="8">
        <v>20</v>
      </c>
      <c r="AV199" s="8">
        <v>20</v>
      </c>
      <c r="AW199" s="8">
        <v>53</v>
      </c>
      <c r="AX199" s="8">
        <v>19</v>
      </c>
      <c r="AY199" s="8">
        <v>19</v>
      </c>
      <c r="AZ199" s="8">
        <v>1035</v>
      </c>
      <c r="BA199" s="8">
        <v>7</v>
      </c>
      <c r="BB199" s="8">
        <v>4</v>
      </c>
      <c r="BC199" s="8">
        <v>15</v>
      </c>
      <c r="BD199" s="8">
        <v>41</v>
      </c>
      <c r="BE199" s="8">
        <v>2</v>
      </c>
      <c r="BF199" s="8">
        <v>4</v>
      </c>
      <c r="BG199" s="8">
        <v>2</v>
      </c>
      <c r="BH199" s="8">
        <v>5</v>
      </c>
      <c r="BI199" s="8">
        <v>5</v>
      </c>
      <c r="BJ199" s="8">
        <v>9</v>
      </c>
      <c r="BK199" s="8">
        <v>13</v>
      </c>
      <c r="BL199" s="8">
        <v>2</v>
      </c>
      <c r="BM199" s="8">
        <v>7</v>
      </c>
      <c r="BN199" s="8">
        <v>6</v>
      </c>
      <c r="BO199" s="8">
        <v>8</v>
      </c>
      <c r="BP199" s="8">
        <v>5</v>
      </c>
      <c r="BQ199" s="8">
        <v>134</v>
      </c>
      <c r="BR199" s="8">
        <v>4</v>
      </c>
      <c r="BS199" s="8">
        <v>2</v>
      </c>
      <c r="BT199" s="8">
        <v>9</v>
      </c>
      <c r="BU199" s="8">
        <v>34</v>
      </c>
      <c r="BV199" s="8">
        <v>9859</v>
      </c>
      <c r="BW199" s="8">
        <v>2</v>
      </c>
      <c r="BX199" s="8">
        <v>4</v>
      </c>
      <c r="BY199" s="8">
        <v>11</v>
      </c>
      <c r="BZ199" s="8">
        <v>5</v>
      </c>
      <c r="CA199" s="8">
        <v>29</v>
      </c>
      <c r="CB199" s="8">
        <v>3</v>
      </c>
      <c r="CC199" s="8">
        <v>2</v>
      </c>
      <c r="CD199" s="8">
        <v>3</v>
      </c>
      <c r="CE199" s="8">
        <v>25</v>
      </c>
      <c r="CF199" s="8">
        <v>4</v>
      </c>
      <c r="CG199" s="8">
        <v>2</v>
      </c>
      <c r="CH199" s="8">
        <v>25</v>
      </c>
      <c r="CI199" s="8">
        <v>47</v>
      </c>
      <c r="CJ199" s="8">
        <v>5</v>
      </c>
      <c r="CK199" s="8">
        <v>6</v>
      </c>
      <c r="CL199" s="8">
        <v>14</v>
      </c>
      <c r="CM199" s="8">
        <v>22</v>
      </c>
      <c r="CN199" s="8">
        <v>20</v>
      </c>
      <c r="CO199" s="8">
        <v>2</v>
      </c>
      <c r="CP199" s="8">
        <v>0</v>
      </c>
      <c r="CQ199" s="8">
        <v>9</v>
      </c>
      <c r="CR199" s="8">
        <v>8</v>
      </c>
      <c r="CS199" s="8">
        <v>5</v>
      </c>
      <c r="CT199" s="8">
        <v>1</v>
      </c>
      <c r="CU199" s="8">
        <v>2</v>
      </c>
      <c r="CV199" s="8">
        <v>8</v>
      </c>
      <c r="CW199" s="8">
        <v>81</v>
      </c>
      <c r="CX199" s="8">
        <v>16</v>
      </c>
      <c r="CY199" s="8">
        <v>4</v>
      </c>
      <c r="CZ199" s="8">
        <v>13</v>
      </c>
      <c r="DA199" s="8">
        <v>15</v>
      </c>
      <c r="DB199" s="8">
        <v>9</v>
      </c>
      <c r="DC199" s="8">
        <v>9</v>
      </c>
      <c r="DD199" s="8">
        <v>29</v>
      </c>
      <c r="DE199" s="8">
        <v>204</v>
      </c>
      <c r="DF199" s="8">
        <v>44182</v>
      </c>
      <c r="DG199" s="8">
        <v>20</v>
      </c>
      <c r="DH199" s="8">
        <v>75</v>
      </c>
      <c r="DI199" s="8">
        <v>13</v>
      </c>
      <c r="DJ199" s="8">
        <v>3</v>
      </c>
      <c r="DK199" s="8">
        <v>13</v>
      </c>
      <c r="DL199" s="8">
        <v>53</v>
      </c>
      <c r="DM199" s="8">
        <v>3</v>
      </c>
      <c r="DN199" s="8">
        <v>11</v>
      </c>
      <c r="DO199" s="8">
        <v>20</v>
      </c>
      <c r="DP199" s="8">
        <v>11</v>
      </c>
      <c r="DQ199" s="8">
        <v>12</v>
      </c>
      <c r="DR199" s="8">
        <v>3</v>
      </c>
      <c r="DS199" s="8">
        <v>427</v>
      </c>
      <c r="DT199" s="8">
        <v>86</v>
      </c>
      <c r="DU199" s="8">
        <v>13</v>
      </c>
      <c r="DV199" s="8">
        <v>10</v>
      </c>
      <c r="DW199" s="8">
        <v>52</v>
      </c>
      <c r="DX199" s="8">
        <v>28</v>
      </c>
      <c r="DY199" s="8">
        <v>2</v>
      </c>
      <c r="DZ199" s="8">
        <v>1</v>
      </c>
      <c r="EA199" s="8">
        <v>13</v>
      </c>
      <c r="EB199" s="8">
        <v>11</v>
      </c>
      <c r="EC199" s="8">
        <v>13</v>
      </c>
      <c r="ED199" s="8">
        <v>15</v>
      </c>
      <c r="EE199" s="8">
        <v>8</v>
      </c>
      <c r="EF199" s="8">
        <v>9</v>
      </c>
      <c r="EG199" s="8">
        <v>4</v>
      </c>
    </row>
    <row r="200" spans="1:137" ht="12.75">
      <c r="A200" s="9" t="s">
        <v>14</v>
      </c>
      <c r="C200" s="8">
        <v>12</v>
      </c>
      <c r="D200" s="8">
        <v>28</v>
      </c>
      <c r="E200" s="8">
        <v>6</v>
      </c>
      <c r="F200" s="8">
        <v>18</v>
      </c>
      <c r="G200" s="8">
        <v>118</v>
      </c>
      <c r="H200" s="8">
        <v>35</v>
      </c>
      <c r="I200" s="8">
        <v>43</v>
      </c>
      <c r="J200" s="8">
        <v>9</v>
      </c>
      <c r="K200" s="8">
        <v>14</v>
      </c>
      <c r="L200" s="8">
        <v>6</v>
      </c>
      <c r="M200" s="8">
        <v>24</v>
      </c>
      <c r="N200" s="8">
        <v>155</v>
      </c>
      <c r="O200" s="8">
        <v>30</v>
      </c>
      <c r="P200" s="8">
        <v>8</v>
      </c>
      <c r="Q200" s="8">
        <v>15</v>
      </c>
      <c r="R200" s="8">
        <v>160</v>
      </c>
      <c r="S200" s="8">
        <v>50493</v>
      </c>
      <c r="T200" s="8">
        <v>3567</v>
      </c>
      <c r="U200" s="8">
        <v>5</v>
      </c>
      <c r="V200" s="8">
        <v>10</v>
      </c>
      <c r="W200" s="8">
        <v>3</v>
      </c>
      <c r="X200" s="8">
        <v>4</v>
      </c>
      <c r="Y200" s="8">
        <v>245</v>
      </c>
      <c r="Z200" s="8">
        <v>197</v>
      </c>
      <c r="AA200" s="8">
        <v>3</v>
      </c>
      <c r="AB200" s="8">
        <v>3</v>
      </c>
      <c r="AC200" s="8">
        <v>1</v>
      </c>
      <c r="AD200" s="8">
        <v>10</v>
      </c>
      <c r="AE200" s="8">
        <v>12</v>
      </c>
      <c r="AF200" s="8">
        <v>25</v>
      </c>
      <c r="AG200" s="8">
        <v>365</v>
      </c>
      <c r="AH200" s="8">
        <v>4</v>
      </c>
      <c r="AI200" s="8">
        <v>1</v>
      </c>
      <c r="AJ200" s="8">
        <v>19</v>
      </c>
      <c r="AK200" s="8">
        <v>11</v>
      </c>
      <c r="AL200" s="8">
        <v>54</v>
      </c>
      <c r="AM200" s="8">
        <v>5</v>
      </c>
      <c r="AN200" s="8">
        <v>1</v>
      </c>
      <c r="AO200" s="8">
        <v>21</v>
      </c>
      <c r="AP200" s="8">
        <v>31</v>
      </c>
      <c r="AQ200" s="8">
        <v>21</v>
      </c>
      <c r="AR200" s="8">
        <v>13</v>
      </c>
      <c r="AS200" s="8">
        <v>83</v>
      </c>
      <c r="AT200" s="8">
        <v>39</v>
      </c>
      <c r="AU200" s="8">
        <v>20</v>
      </c>
      <c r="AV200" s="8">
        <v>20</v>
      </c>
      <c r="AW200" s="8">
        <v>53</v>
      </c>
      <c r="AX200" s="8">
        <v>19</v>
      </c>
      <c r="AY200" s="8">
        <v>19</v>
      </c>
      <c r="AZ200" s="8">
        <v>1035</v>
      </c>
      <c r="BA200" s="8">
        <v>7</v>
      </c>
      <c r="BB200" s="8">
        <v>4</v>
      </c>
      <c r="BC200" s="8">
        <v>15</v>
      </c>
      <c r="BD200" s="8">
        <v>41</v>
      </c>
      <c r="BE200" s="8">
        <v>2</v>
      </c>
      <c r="BF200" s="8">
        <v>4</v>
      </c>
      <c r="BG200" s="8">
        <v>2</v>
      </c>
      <c r="BH200" s="8">
        <v>5</v>
      </c>
      <c r="BI200" s="8">
        <v>5</v>
      </c>
      <c r="BJ200" s="8">
        <v>9</v>
      </c>
      <c r="BK200" s="8">
        <v>13</v>
      </c>
      <c r="BL200" s="8">
        <v>2</v>
      </c>
      <c r="BM200" s="8">
        <v>7</v>
      </c>
      <c r="BN200" s="8">
        <v>6</v>
      </c>
      <c r="BO200" s="8">
        <v>8</v>
      </c>
      <c r="BP200" s="8">
        <v>5</v>
      </c>
      <c r="BQ200" s="8">
        <v>134</v>
      </c>
      <c r="BR200" s="8">
        <v>4</v>
      </c>
      <c r="BS200" s="8">
        <v>2</v>
      </c>
      <c r="BT200" s="8">
        <v>9</v>
      </c>
      <c r="BU200" s="8">
        <v>34</v>
      </c>
      <c r="BV200" s="8">
        <v>9859</v>
      </c>
      <c r="BW200" s="8">
        <v>2</v>
      </c>
      <c r="BX200" s="8">
        <v>4</v>
      </c>
      <c r="BY200" s="8">
        <v>11</v>
      </c>
      <c r="BZ200" s="8">
        <v>5</v>
      </c>
      <c r="CA200" s="8">
        <v>29</v>
      </c>
      <c r="CB200" s="8">
        <v>3</v>
      </c>
      <c r="CC200" s="8">
        <v>2</v>
      </c>
      <c r="CD200" s="8">
        <v>3</v>
      </c>
      <c r="CE200" s="8">
        <v>25</v>
      </c>
      <c r="CF200" s="8">
        <v>4</v>
      </c>
      <c r="CG200" s="8">
        <v>2</v>
      </c>
      <c r="CH200" s="8">
        <v>25</v>
      </c>
      <c r="CI200" s="8">
        <v>47</v>
      </c>
      <c r="CJ200" s="8">
        <v>5</v>
      </c>
      <c r="CK200" s="8">
        <v>6</v>
      </c>
      <c r="CL200" s="8">
        <v>14</v>
      </c>
      <c r="CM200" s="8">
        <v>22</v>
      </c>
      <c r="CN200" s="8">
        <v>20</v>
      </c>
      <c r="CO200" s="8">
        <v>2</v>
      </c>
      <c r="CP200" s="8">
        <v>0</v>
      </c>
      <c r="CQ200" s="8">
        <v>9</v>
      </c>
      <c r="CR200" s="8">
        <v>8</v>
      </c>
      <c r="CS200" s="8">
        <v>5</v>
      </c>
      <c r="CT200" s="8">
        <v>1</v>
      </c>
      <c r="CU200" s="8">
        <v>2</v>
      </c>
      <c r="CV200" s="8">
        <v>8</v>
      </c>
      <c r="CW200" s="8">
        <v>81</v>
      </c>
      <c r="CX200" s="8">
        <v>16</v>
      </c>
      <c r="CY200" s="8">
        <v>4</v>
      </c>
      <c r="CZ200" s="8">
        <v>13</v>
      </c>
      <c r="DA200" s="8">
        <v>15</v>
      </c>
      <c r="DB200" s="8">
        <v>9</v>
      </c>
      <c r="DC200" s="8">
        <v>9</v>
      </c>
      <c r="DD200" s="8">
        <v>29</v>
      </c>
      <c r="DE200" s="8">
        <v>204</v>
      </c>
      <c r="DF200" s="8">
        <v>44182</v>
      </c>
      <c r="DG200" s="8">
        <v>20</v>
      </c>
      <c r="DH200" s="8">
        <v>75</v>
      </c>
      <c r="DI200" s="8">
        <v>13</v>
      </c>
      <c r="DJ200" s="8">
        <v>3</v>
      </c>
      <c r="DK200" s="8">
        <v>13</v>
      </c>
      <c r="DL200" s="8">
        <v>53</v>
      </c>
      <c r="DM200" s="8">
        <v>3</v>
      </c>
      <c r="DN200" s="8">
        <v>11</v>
      </c>
      <c r="DO200" s="8">
        <v>20</v>
      </c>
      <c r="DP200" s="8">
        <v>11</v>
      </c>
      <c r="DQ200" s="8">
        <v>12</v>
      </c>
      <c r="DR200" s="8">
        <v>3</v>
      </c>
      <c r="DS200" s="8">
        <v>427</v>
      </c>
      <c r="DT200" s="8">
        <v>86</v>
      </c>
      <c r="DU200" s="8">
        <v>13</v>
      </c>
      <c r="DV200" s="8">
        <v>10</v>
      </c>
      <c r="DW200" s="8">
        <v>52</v>
      </c>
      <c r="DX200" s="8">
        <v>28</v>
      </c>
      <c r="DY200" s="8">
        <v>2</v>
      </c>
      <c r="DZ200" s="8">
        <v>1</v>
      </c>
      <c r="EA200" s="8">
        <v>13</v>
      </c>
      <c r="EB200" s="8">
        <v>11</v>
      </c>
      <c r="EC200" s="8">
        <v>13</v>
      </c>
      <c r="ED200" s="8">
        <v>15</v>
      </c>
      <c r="EE200" s="8">
        <v>8</v>
      </c>
      <c r="EF200" s="8">
        <v>9</v>
      </c>
      <c r="EG200" s="8">
        <v>4</v>
      </c>
    </row>
    <row r="201" spans="2:137" s="10" customFormat="1" ht="12.75">
      <c r="B201" s="11" t="s">
        <v>118</v>
      </c>
      <c r="C201" s="12">
        <f aca="true" t="shared" si="94" ref="C201:AH201">C200/113025</f>
        <v>0.00010617120106171201</v>
      </c>
      <c r="D201" s="12">
        <f t="shared" si="94"/>
        <v>0.00024773280247732804</v>
      </c>
      <c r="E201" s="12">
        <f t="shared" si="94"/>
        <v>5.3085600530856004E-05</v>
      </c>
      <c r="F201" s="12">
        <f t="shared" si="94"/>
        <v>0.00015925680159256802</v>
      </c>
      <c r="G201" s="12">
        <f t="shared" si="94"/>
        <v>0.0010440168104401681</v>
      </c>
      <c r="H201" s="12">
        <f t="shared" si="94"/>
        <v>0.00030966600309666</v>
      </c>
      <c r="I201" s="12">
        <f t="shared" si="94"/>
        <v>0.000380446803804468</v>
      </c>
      <c r="J201" s="12">
        <f t="shared" si="94"/>
        <v>7.962840079628401E-05</v>
      </c>
      <c r="K201" s="12">
        <f t="shared" si="94"/>
        <v>0.00012386640123866402</v>
      </c>
      <c r="L201" s="12">
        <f t="shared" si="94"/>
        <v>5.3085600530856004E-05</v>
      </c>
      <c r="M201" s="12">
        <f t="shared" si="94"/>
        <v>0.00021234240212342402</v>
      </c>
      <c r="N201" s="12">
        <f t="shared" si="94"/>
        <v>0.00137137801371378</v>
      </c>
      <c r="O201" s="12">
        <f t="shared" si="94"/>
        <v>0.00026542800265428</v>
      </c>
      <c r="P201" s="12">
        <f t="shared" si="94"/>
        <v>7.078080070780801E-05</v>
      </c>
      <c r="Q201" s="12">
        <f t="shared" si="94"/>
        <v>0.00013271400132714</v>
      </c>
      <c r="R201" s="12">
        <f t="shared" si="94"/>
        <v>0.0014156160141561602</v>
      </c>
      <c r="S201" s="12">
        <f t="shared" si="94"/>
        <v>0.4467418712674187</v>
      </c>
      <c r="T201" s="12">
        <f t="shared" si="94"/>
        <v>0.031559389515593894</v>
      </c>
      <c r="U201" s="12">
        <f t="shared" si="94"/>
        <v>4.4238000442380005E-05</v>
      </c>
      <c r="V201" s="12">
        <f t="shared" si="94"/>
        <v>8.847600088476001E-05</v>
      </c>
      <c r="W201" s="12">
        <f t="shared" si="94"/>
        <v>2.6542800265428002E-05</v>
      </c>
      <c r="X201" s="12">
        <f t="shared" si="94"/>
        <v>3.5390400353904005E-05</v>
      </c>
      <c r="Y201" s="12">
        <f t="shared" si="94"/>
        <v>0.00216766202167662</v>
      </c>
      <c r="Z201" s="12">
        <f t="shared" si="94"/>
        <v>0.0017429772174297723</v>
      </c>
      <c r="AA201" s="12">
        <f t="shared" si="94"/>
        <v>2.6542800265428002E-05</v>
      </c>
      <c r="AB201" s="12">
        <f t="shared" si="94"/>
        <v>2.6542800265428002E-05</v>
      </c>
      <c r="AC201" s="12">
        <f t="shared" si="94"/>
        <v>8.847600088476001E-06</v>
      </c>
      <c r="AD201" s="12">
        <f t="shared" si="94"/>
        <v>8.847600088476001E-05</v>
      </c>
      <c r="AE201" s="12">
        <f t="shared" si="94"/>
        <v>0.00010617120106171201</v>
      </c>
      <c r="AF201" s="12">
        <f t="shared" si="94"/>
        <v>0.00022119000221190003</v>
      </c>
      <c r="AG201" s="12">
        <f t="shared" si="94"/>
        <v>0.0032293740322937403</v>
      </c>
      <c r="AH201" s="12">
        <f t="shared" si="94"/>
        <v>3.5390400353904005E-05</v>
      </c>
      <c r="AI201" s="12">
        <f aca="true" t="shared" si="95" ref="AI201:CT201">AI200/113025</f>
        <v>8.847600088476001E-06</v>
      </c>
      <c r="AJ201" s="12">
        <f t="shared" si="95"/>
        <v>0.000168104401681044</v>
      </c>
      <c r="AK201" s="12">
        <f t="shared" si="95"/>
        <v>9.732360097323601E-05</v>
      </c>
      <c r="AL201" s="12">
        <f t="shared" si="95"/>
        <v>0.00047777040477770406</v>
      </c>
      <c r="AM201" s="12">
        <f t="shared" si="95"/>
        <v>4.4238000442380005E-05</v>
      </c>
      <c r="AN201" s="12">
        <f t="shared" si="95"/>
        <v>8.847600088476001E-06</v>
      </c>
      <c r="AO201" s="12">
        <f t="shared" si="95"/>
        <v>0.00018579960185799603</v>
      </c>
      <c r="AP201" s="12">
        <f t="shared" si="95"/>
        <v>0.00027427560274275603</v>
      </c>
      <c r="AQ201" s="12">
        <f t="shared" si="95"/>
        <v>0.00018579960185799603</v>
      </c>
      <c r="AR201" s="12">
        <f t="shared" si="95"/>
        <v>0.00011501880115018801</v>
      </c>
      <c r="AS201" s="12">
        <f t="shared" si="95"/>
        <v>0.0007343508073435081</v>
      </c>
      <c r="AT201" s="12">
        <f t="shared" si="95"/>
        <v>0.000345056403450564</v>
      </c>
      <c r="AU201" s="12">
        <f t="shared" si="95"/>
        <v>0.00017695200176952002</v>
      </c>
      <c r="AV201" s="12">
        <f t="shared" si="95"/>
        <v>0.00017695200176952002</v>
      </c>
      <c r="AW201" s="12">
        <f t="shared" si="95"/>
        <v>0.00046892280468922805</v>
      </c>
      <c r="AX201" s="12">
        <f t="shared" si="95"/>
        <v>0.000168104401681044</v>
      </c>
      <c r="AY201" s="12">
        <f t="shared" si="95"/>
        <v>0.000168104401681044</v>
      </c>
      <c r="AZ201" s="12">
        <f t="shared" si="95"/>
        <v>0.009157266091572662</v>
      </c>
      <c r="BA201" s="12">
        <f t="shared" si="95"/>
        <v>6.193320061933201E-05</v>
      </c>
      <c r="BB201" s="12">
        <f t="shared" si="95"/>
        <v>3.5390400353904005E-05</v>
      </c>
      <c r="BC201" s="12">
        <f t="shared" si="95"/>
        <v>0.00013271400132714</v>
      </c>
      <c r="BD201" s="12">
        <f t="shared" si="95"/>
        <v>0.00036275160362751605</v>
      </c>
      <c r="BE201" s="12">
        <f t="shared" si="95"/>
        <v>1.7695200176952003E-05</v>
      </c>
      <c r="BF201" s="12">
        <f t="shared" si="95"/>
        <v>3.5390400353904005E-05</v>
      </c>
      <c r="BG201" s="12">
        <f t="shared" si="95"/>
        <v>1.7695200176952003E-05</v>
      </c>
      <c r="BH201" s="12">
        <f t="shared" si="95"/>
        <v>4.4238000442380005E-05</v>
      </c>
      <c r="BI201" s="12">
        <f t="shared" si="95"/>
        <v>4.4238000442380005E-05</v>
      </c>
      <c r="BJ201" s="12">
        <f t="shared" si="95"/>
        <v>7.962840079628401E-05</v>
      </c>
      <c r="BK201" s="12">
        <f t="shared" si="95"/>
        <v>0.00011501880115018801</v>
      </c>
      <c r="BL201" s="12">
        <f t="shared" si="95"/>
        <v>1.7695200176952003E-05</v>
      </c>
      <c r="BM201" s="12">
        <f t="shared" si="95"/>
        <v>6.193320061933201E-05</v>
      </c>
      <c r="BN201" s="12">
        <f t="shared" si="95"/>
        <v>5.3085600530856004E-05</v>
      </c>
      <c r="BO201" s="12">
        <f t="shared" si="95"/>
        <v>7.078080070780801E-05</v>
      </c>
      <c r="BP201" s="12">
        <f t="shared" si="95"/>
        <v>4.4238000442380005E-05</v>
      </c>
      <c r="BQ201" s="12">
        <f t="shared" si="95"/>
        <v>0.0011855784118557841</v>
      </c>
      <c r="BR201" s="12">
        <f t="shared" si="95"/>
        <v>3.5390400353904005E-05</v>
      </c>
      <c r="BS201" s="12">
        <f t="shared" si="95"/>
        <v>1.7695200176952003E-05</v>
      </c>
      <c r="BT201" s="12">
        <f t="shared" si="95"/>
        <v>7.962840079628401E-05</v>
      </c>
      <c r="BU201" s="12">
        <f t="shared" si="95"/>
        <v>0.000300818403008184</v>
      </c>
      <c r="BV201" s="12">
        <f t="shared" si="95"/>
        <v>0.0872284892722849</v>
      </c>
      <c r="BW201" s="12">
        <f t="shared" si="95"/>
        <v>1.7695200176952003E-05</v>
      </c>
      <c r="BX201" s="12">
        <f t="shared" si="95"/>
        <v>3.5390400353904005E-05</v>
      </c>
      <c r="BY201" s="12">
        <f t="shared" si="95"/>
        <v>9.732360097323601E-05</v>
      </c>
      <c r="BZ201" s="12">
        <f t="shared" si="95"/>
        <v>4.4238000442380005E-05</v>
      </c>
      <c r="CA201" s="12">
        <f t="shared" si="95"/>
        <v>0.000256580402565804</v>
      </c>
      <c r="CB201" s="12">
        <f t="shared" si="95"/>
        <v>2.6542800265428002E-05</v>
      </c>
      <c r="CC201" s="12">
        <f t="shared" si="95"/>
        <v>1.7695200176952003E-05</v>
      </c>
      <c r="CD201" s="12">
        <f t="shared" si="95"/>
        <v>2.6542800265428002E-05</v>
      </c>
      <c r="CE201" s="12">
        <f t="shared" si="95"/>
        <v>0.00022119000221190003</v>
      </c>
      <c r="CF201" s="12">
        <f t="shared" si="95"/>
        <v>3.5390400353904005E-05</v>
      </c>
      <c r="CG201" s="12">
        <f t="shared" si="95"/>
        <v>1.7695200176952003E-05</v>
      </c>
      <c r="CH201" s="12">
        <f t="shared" si="95"/>
        <v>0.00022119000221190003</v>
      </c>
      <c r="CI201" s="12">
        <f t="shared" si="95"/>
        <v>0.000415837204158372</v>
      </c>
      <c r="CJ201" s="12">
        <f t="shared" si="95"/>
        <v>4.4238000442380005E-05</v>
      </c>
      <c r="CK201" s="12">
        <f t="shared" si="95"/>
        <v>5.3085600530856004E-05</v>
      </c>
      <c r="CL201" s="12">
        <f t="shared" si="95"/>
        <v>0.00012386640123866402</v>
      </c>
      <c r="CM201" s="12">
        <f t="shared" si="95"/>
        <v>0.00019464720194647202</v>
      </c>
      <c r="CN201" s="12">
        <f t="shared" si="95"/>
        <v>0.00017695200176952002</v>
      </c>
      <c r="CO201" s="12">
        <f t="shared" si="95"/>
        <v>1.7695200176952003E-05</v>
      </c>
      <c r="CP201" s="12">
        <f t="shared" si="95"/>
        <v>0</v>
      </c>
      <c r="CQ201" s="12">
        <f t="shared" si="95"/>
        <v>7.962840079628401E-05</v>
      </c>
      <c r="CR201" s="12">
        <f t="shared" si="95"/>
        <v>7.078080070780801E-05</v>
      </c>
      <c r="CS201" s="12">
        <f t="shared" si="95"/>
        <v>4.4238000442380005E-05</v>
      </c>
      <c r="CT201" s="12">
        <f t="shared" si="95"/>
        <v>8.847600088476001E-06</v>
      </c>
      <c r="CU201" s="12">
        <f aca="true" t="shared" si="96" ref="CU201:EG201">CU200/113025</f>
        <v>1.7695200176952003E-05</v>
      </c>
      <c r="CV201" s="12">
        <f t="shared" si="96"/>
        <v>7.078080070780801E-05</v>
      </c>
      <c r="CW201" s="12">
        <f t="shared" si="96"/>
        <v>0.000716655607166556</v>
      </c>
      <c r="CX201" s="12">
        <f t="shared" si="96"/>
        <v>0.00014156160141561602</v>
      </c>
      <c r="CY201" s="12">
        <f t="shared" si="96"/>
        <v>3.5390400353904005E-05</v>
      </c>
      <c r="CZ201" s="12">
        <f t="shared" si="96"/>
        <v>0.00011501880115018801</v>
      </c>
      <c r="DA201" s="12">
        <f t="shared" si="96"/>
        <v>0.00013271400132714</v>
      </c>
      <c r="DB201" s="12">
        <f t="shared" si="96"/>
        <v>7.962840079628401E-05</v>
      </c>
      <c r="DC201" s="12">
        <f t="shared" si="96"/>
        <v>7.962840079628401E-05</v>
      </c>
      <c r="DD201" s="12">
        <f t="shared" si="96"/>
        <v>0.000256580402565804</v>
      </c>
      <c r="DE201" s="12">
        <f t="shared" si="96"/>
        <v>0.001804910418049104</v>
      </c>
      <c r="DF201" s="12">
        <f t="shared" si="96"/>
        <v>0.39090466710904664</v>
      </c>
      <c r="DG201" s="12">
        <f t="shared" si="96"/>
        <v>0.00017695200176952002</v>
      </c>
      <c r="DH201" s="12">
        <f t="shared" si="96"/>
        <v>0.0006635700066357001</v>
      </c>
      <c r="DI201" s="12">
        <f t="shared" si="96"/>
        <v>0.00011501880115018801</v>
      </c>
      <c r="DJ201" s="12">
        <f t="shared" si="96"/>
        <v>2.6542800265428002E-05</v>
      </c>
      <c r="DK201" s="12">
        <f t="shared" si="96"/>
        <v>0.00011501880115018801</v>
      </c>
      <c r="DL201" s="12">
        <f t="shared" si="96"/>
        <v>0.00046892280468922805</v>
      </c>
      <c r="DM201" s="12">
        <f t="shared" si="96"/>
        <v>2.6542800265428002E-05</v>
      </c>
      <c r="DN201" s="12">
        <f t="shared" si="96"/>
        <v>9.732360097323601E-05</v>
      </c>
      <c r="DO201" s="12">
        <f t="shared" si="96"/>
        <v>0.00017695200176952002</v>
      </c>
      <c r="DP201" s="12">
        <f t="shared" si="96"/>
        <v>9.732360097323601E-05</v>
      </c>
      <c r="DQ201" s="12">
        <f t="shared" si="96"/>
        <v>0.00010617120106171201</v>
      </c>
      <c r="DR201" s="12">
        <f t="shared" si="96"/>
        <v>2.6542800265428002E-05</v>
      </c>
      <c r="DS201" s="12">
        <f t="shared" si="96"/>
        <v>0.0037779252377792526</v>
      </c>
      <c r="DT201" s="12">
        <f t="shared" si="96"/>
        <v>0.000760893607608936</v>
      </c>
      <c r="DU201" s="12">
        <f t="shared" si="96"/>
        <v>0.00011501880115018801</v>
      </c>
      <c r="DV201" s="12">
        <f t="shared" si="96"/>
        <v>8.847600088476001E-05</v>
      </c>
      <c r="DW201" s="12">
        <f t="shared" si="96"/>
        <v>0.00046007520460075203</v>
      </c>
      <c r="DX201" s="12">
        <f t="shared" si="96"/>
        <v>0.00024773280247732804</v>
      </c>
      <c r="DY201" s="12">
        <f t="shared" si="96"/>
        <v>1.7695200176952003E-05</v>
      </c>
      <c r="DZ201" s="12">
        <f t="shared" si="96"/>
        <v>8.847600088476001E-06</v>
      </c>
      <c r="EA201" s="12">
        <f t="shared" si="96"/>
        <v>0.00011501880115018801</v>
      </c>
      <c r="EB201" s="12">
        <f t="shared" si="96"/>
        <v>9.732360097323601E-05</v>
      </c>
      <c r="EC201" s="12">
        <f t="shared" si="96"/>
        <v>0.00011501880115018801</v>
      </c>
      <c r="ED201" s="12">
        <f t="shared" si="96"/>
        <v>0.00013271400132714</v>
      </c>
      <c r="EE201" s="12">
        <f t="shared" si="96"/>
        <v>7.078080070780801E-05</v>
      </c>
      <c r="EF201" s="12">
        <f t="shared" si="96"/>
        <v>7.962840079628401E-05</v>
      </c>
      <c r="EG201" s="12">
        <f t="shared" si="96"/>
        <v>3.5390400353904005E-05</v>
      </c>
    </row>
    <row r="202" spans="2:137" ht="4.5" customHeight="1">
      <c r="B202" s="13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  <c r="DY202" s="8"/>
      <c r="DZ202" s="8"/>
      <c r="EA202" s="8"/>
      <c r="EB202" s="8"/>
      <c r="EC202" s="8"/>
      <c r="ED202" s="8"/>
      <c r="EE202" s="8"/>
      <c r="EF202" s="8"/>
      <c r="EG202" s="8"/>
    </row>
    <row r="203" spans="1:137" ht="12.75">
      <c r="A203" s="3" t="s">
        <v>89</v>
      </c>
      <c r="B203" s="13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  <c r="DW203" s="8"/>
      <c r="DX203" s="8"/>
      <c r="DY203" s="8"/>
      <c r="DZ203" s="8"/>
      <c r="EA203" s="8"/>
      <c r="EB203" s="8"/>
      <c r="EC203" s="8"/>
      <c r="ED203" s="8"/>
      <c r="EE203" s="8"/>
      <c r="EF203" s="8"/>
      <c r="EG203" s="8"/>
    </row>
    <row r="204" spans="2:137" ht="12.75">
      <c r="B204" s="7" t="s">
        <v>75</v>
      </c>
      <c r="C204" s="8">
        <v>24</v>
      </c>
      <c r="D204" s="8">
        <v>46</v>
      </c>
      <c r="E204" s="8">
        <v>18</v>
      </c>
      <c r="F204" s="8">
        <v>21</v>
      </c>
      <c r="G204" s="8">
        <v>85</v>
      </c>
      <c r="H204" s="8">
        <v>43</v>
      </c>
      <c r="I204" s="8">
        <v>57</v>
      </c>
      <c r="J204" s="8">
        <v>10</v>
      </c>
      <c r="K204" s="8">
        <v>12</v>
      </c>
      <c r="L204" s="8">
        <v>12</v>
      </c>
      <c r="M204" s="8">
        <v>17</v>
      </c>
      <c r="N204" s="8">
        <v>126</v>
      </c>
      <c r="O204" s="8">
        <v>52</v>
      </c>
      <c r="P204" s="8">
        <v>16</v>
      </c>
      <c r="Q204" s="8">
        <v>50</v>
      </c>
      <c r="R204" s="8">
        <v>172</v>
      </c>
      <c r="S204" s="8">
        <v>49301</v>
      </c>
      <c r="T204" s="8">
        <v>4786</v>
      </c>
      <c r="U204" s="8">
        <v>7</v>
      </c>
      <c r="V204" s="8">
        <v>11</v>
      </c>
      <c r="W204" s="8">
        <v>9</v>
      </c>
      <c r="X204" s="8">
        <v>6</v>
      </c>
      <c r="Y204" s="8">
        <v>338</v>
      </c>
      <c r="Z204" s="8">
        <v>243</v>
      </c>
      <c r="AA204" s="8">
        <v>2</v>
      </c>
      <c r="AB204" s="8">
        <v>7</v>
      </c>
      <c r="AC204" s="8">
        <v>2</v>
      </c>
      <c r="AD204" s="8">
        <v>15</v>
      </c>
      <c r="AE204" s="8">
        <v>7</v>
      </c>
      <c r="AF204" s="8">
        <v>29</v>
      </c>
      <c r="AG204" s="8">
        <v>327</v>
      </c>
      <c r="AH204" s="8">
        <v>4</v>
      </c>
      <c r="AI204" s="8">
        <v>3</v>
      </c>
      <c r="AJ204" s="8">
        <v>28</v>
      </c>
      <c r="AK204" s="8">
        <v>4</v>
      </c>
      <c r="AL204" s="8">
        <v>70</v>
      </c>
      <c r="AM204" s="8">
        <v>9</v>
      </c>
      <c r="AN204" s="8">
        <v>8</v>
      </c>
      <c r="AO204" s="8">
        <v>41</v>
      </c>
      <c r="AP204" s="8">
        <v>50</v>
      </c>
      <c r="AQ204" s="8">
        <v>7</v>
      </c>
      <c r="AR204" s="8">
        <v>17</v>
      </c>
      <c r="AS204" s="8">
        <v>79</v>
      </c>
      <c r="AT204" s="8">
        <v>56</v>
      </c>
      <c r="AU204" s="8">
        <v>37</v>
      </c>
      <c r="AV204" s="8">
        <v>38</v>
      </c>
      <c r="AW204" s="8">
        <v>111</v>
      </c>
      <c r="AX204" s="8">
        <v>25</v>
      </c>
      <c r="AY204" s="8">
        <v>26</v>
      </c>
      <c r="AZ204" s="8">
        <v>1063</v>
      </c>
      <c r="BA204" s="8">
        <v>18</v>
      </c>
      <c r="BB204" s="8">
        <v>3</v>
      </c>
      <c r="BC204" s="8">
        <v>13</v>
      </c>
      <c r="BD204" s="8">
        <v>50</v>
      </c>
      <c r="BE204" s="8">
        <v>2</v>
      </c>
      <c r="BF204" s="8">
        <v>5</v>
      </c>
      <c r="BG204" s="8">
        <v>3</v>
      </c>
      <c r="BH204" s="8">
        <v>7</v>
      </c>
      <c r="BI204" s="8">
        <v>8</v>
      </c>
      <c r="BJ204" s="8">
        <v>12</v>
      </c>
      <c r="BK204" s="8">
        <v>7</v>
      </c>
      <c r="BL204" s="8">
        <v>3</v>
      </c>
      <c r="BM204" s="8">
        <v>49</v>
      </c>
      <c r="BN204" s="8">
        <v>14</v>
      </c>
      <c r="BO204" s="8">
        <v>8</v>
      </c>
      <c r="BP204" s="8">
        <v>4</v>
      </c>
      <c r="BQ204" s="8">
        <v>111</v>
      </c>
      <c r="BR204" s="8">
        <v>13</v>
      </c>
      <c r="BS204" s="8">
        <v>2</v>
      </c>
      <c r="BT204" s="8">
        <v>7</v>
      </c>
      <c r="BU204" s="8">
        <v>68</v>
      </c>
      <c r="BV204" s="8">
        <v>17642</v>
      </c>
      <c r="BW204" s="8">
        <v>6</v>
      </c>
      <c r="BX204" s="8">
        <v>8</v>
      </c>
      <c r="BY204" s="8">
        <v>6</v>
      </c>
      <c r="BZ204" s="8">
        <v>6</v>
      </c>
      <c r="CA204" s="8">
        <v>38</v>
      </c>
      <c r="CB204" s="8">
        <v>5</v>
      </c>
      <c r="CC204" s="8">
        <v>4</v>
      </c>
      <c r="CD204" s="8">
        <v>4</v>
      </c>
      <c r="CE204" s="8">
        <v>4</v>
      </c>
      <c r="CF204" s="8">
        <v>2</v>
      </c>
      <c r="CG204" s="8">
        <v>13</v>
      </c>
      <c r="CH204" s="8">
        <v>16</v>
      </c>
      <c r="CI204" s="8">
        <v>33</v>
      </c>
      <c r="CJ204" s="8">
        <v>2</v>
      </c>
      <c r="CK204" s="8">
        <v>13</v>
      </c>
      <c r="CL204" s="8">
        <v>18</v>
      </c>
      <c r="CM204" s="8">
        <v>7</v>
      </c>
      <c r="CN204" s="8">
        <v>9</v>
      </c>
      <c r="CO204" s="8">
        <v>0</v>
      </c>
      <c r="CP204" s="8">
        <v>6</v>
      </c>
      <c r="CQ204" s="8">
        <v>17</v>
      </c>
      <c r="CR204" s="8">
        <v>8</v>
      </c>
      <c r="CS204" s="8">
        <v>6</v>
      </c>
      <c r="CT204" s="8">
        <v>7</v>
      </c>
      <c r="CU204" s="8">
        <v>0</v>
      </c>
      <c r="CV204" s="8">
        <v>9</v>
      </c>
      <c r="CW204" s="8">
        <v>83</v>
      </c>
      <c r="CX204" s="8">
        <v>28</v>
      </c>
      <c r="CY204" s="8">
        <v>8</v>
      </c>
      <c r="CZ204" s="8">
        <v>27</v>
      </c>
      <c r="DA204" s="8">
        <v>5</v>
      </c>
      <c r="DB204" s="8">
        <v>8</v>
      </c>
      <c r="DC204" s="8">
        <v>20</v>
      </c>
      <c r="DD204" s="8">
        <v>34</v>
      </c>
      <c r="DE204" s="8">
        <v>271</v>
      </c>
      <c r="DF204" s="8">
        <v>69113</v>
      </c>
      <c r="DG204" s="8">
        <v>49</v>
      </c>
      <c r="DH204" s="8">
        <v>166</v>
      </c>
      <c r="DI204" s="8">
        <v>15</v>
      </c>
      <c r="DJ204" s="8">
        <v>8</v>
      </c>
      <c r="DK204" s="8">
        <v>22</v>
      </c>
      <c r="DL204" s="8">
        <v>137</v>
      </c>
      <c r="DM204" s="8">
        <v>7</v>
      </c>
      <c r="DN204" s="8">
        <v>13</v>
      </c>
      <c r="DO204" s="8">
        <v>16</v>
      </c>
      <c r="DP204" s="8">
        <v>6</v>
      </c>
      <c r="DQ204" s="8">
        <v>15</v>
      </c>
      <c r="DR204" s="8">
        <v>3</v>
      </c>
      <c r="DS204" s="8">
        <v>595</v>
      </c>
      <c r="DT204" s="8">
        <v>117</v>
      </c>
      <c r="DU204" s="8">
        <v>4</v>
      </c>
      <c r="DV204" s="8">
        <v>6</v>
      </c>
      <c r="DW204" s="8">
        <v>27</v>
      </c>
      <c r="DX204" s="8">
        <v>85</v>
      </c>
      <c r="DY204" s="8">
        <v>6</v>
      </c>
      <c r="DZ204" s="8">
        <v>3</v>
      </c>
      <c r="EA204" s="8">
        <v>15</v>
      </c>
      <c r="EB204" s="8">
        <v>29</v>
      </c>
      <c r="EC204" s="8">
        <v>13</v>
      </c>
      <c r="ED204" s="8">
        <v>13</v>
      </c>
      <c r="EE204" s="8">
        <v>3</v>
      </c>
      <c r="EF204" s="8">
        <v>17</v>
      </c>
      <c r="EG204" s="8">
        <v>2</v>
      </c>
    </row>
    <row r="205" spans="1:137" ht="12.75">
      <c r="A205" s="9" t="s">
        <v>14</v>
      </c>
      <c r="C205" s="8">
        <v>24</v>
      </c>
      <c r="D205" s="8">
        <v>46</v>
      </c>
      <c r="E205" s="8">
        <v>18</v>
      </c>
      <c r="F205" s="8">
        <v>21</v>
      </c>
      <c r="G205" s="8">
        <v>85</v>
      </c>
      <c r="H205" s="8">
        <v>43</v>
      </c>
      <c r="I205" s="8">
        <v>57</v>
      </c>
      <c r="J205" s="8">
        <v>10</v>
      </c>
      <c r="K205" s="8">
        <v>12</v>
      </c>
      <c r="L205" s="8">
        <v>12</v>
      </c>
      <c r="M205" s="8">
        <v>17</v>
      </c>
      <c r="N205" s="8">
        <v>126</v>
      </c>
      <c r="O205" s="8">
        <v>52</v>
      </c>
      <c r="P205" s="8">
        <v>16</v>
      </c>
      <c r="Q205" s="8">
        <v>50</v>
      </c>
      <c r="R205" s="8">
        <v>172</v>
      </c>
      <c r="S205" s="8">
        <v>49301</v>
      </c>
      <c r="T205" s="8">
        <v>4786</v>
      </c>
      <c r="U205" s="8">
        <v>7</v>
      </c>
      <c r="V205" s="8">
        <v>11</v>
      </c>
      <c r="W205" s="8">
        <v>9</v>
      </c>
      <c r="X205" s="8">
        <v>6</v>
      </c>
      <c r="Y205" s="8">
        <v>338</v>
      </c>
      <c r="Z205" s="8">
        <v>243</v>
      </c>
      <c r="AA205" s="8">
        <v>2</v>
      </c>
      <c r="AB205" s="8">
        <v>7</v>
      </c>
      <c r="AC205" s="8">
        <v>2</v>
      </c>
      <c r="AD205" s="8">
        <v>15</v>
      </c>
      <c r="AE205" s="8">
        <v>7</v>
      </c>
      <c r="AF205" s="8">
        <v>29</v>
      </c>
      <c r="AG205" s="8">
        <v>327</v>
      </c>
      <c r="AH205" s="8">
        <v>4</v>
      </c>
      <c r="AI205" s="8">
        <v>3</v>
      </c>
      <c r="AJ205" s="8">
        <v>28</v>
      </c>
      <c r="AK205" s="8">
        <v>4</v>
      </c>
      <c r="AL205" s="8">
        <v>70</v>
      </c>
      <c r="AM205" s="8">
        <v>9</v>
      </c>
      <c r="AN205" s="8">
        <v>8</v>
      </c>
      <c r="AO205" s="8">
        <v>41</v>
      </c>
      <c r="AP205" s="8">
        <v>50</v>
      </c>
      <c r="AQ205" s="8">
        <v>7</v>
      </c>
      <c r="AR205" s="8">
        <v>17</v>
      </c>
      <c r="AS205" s="8">
        <v>79</v>
      </c>
      <c r="AT205" s="8">
        <v>56</v>
      </c>
      <c r="AU205" s="8">
        <v>37</v>
      </c>
      <c r="AV205" s="8">
        <v>38</v>
      </c>
      <c r="AW205" s="8">
        <v>111</v>
      </c>
      <c r="AX205" s="8">
        <v>25</v>
      </c>
      <c r="AY205" s="8">
        <v>26</v>
      </c>
      <c r="AZ205" s="8">
        <v>1063</v>
      </c>
      <c r="BA205" s="8">
        <v>18</v>
      </c>
      <c r="BB205" s="8">
        <v>3</v>
      </c>
      <c r="BC205" s="8">
        <v>13</v>
      </c>
      <c r="BD205" s="8">
        <v>50</v>
      </c>
      <c r="BE205" s="8">
        <v>2</v>
      </c>
      <c r="BF205" s="8">
        <v>5</v>
      </c>
      <c r="BG205" s="8">
        <v>3</v>
      </c>
      <c r="BH205" s="8">
        <v>7</v>
      </c>
      <c r="BI205" s="8">
        <v>8</v>
      </c>
      <c r="BJ205" s="8">
        <v>12</v>
      </c>
      <c r="BK205" s="8">
        <v>7</v>
      </c>
      <c r="BL205" s="8">
        <v>3</v>
      </c>
      <c r="BM205" s="8">
        <v>49</v>
      </c>
      <c r="BN205" s="8">
        <v>14</v>
      </c>
      <c r="BO205" s="8">
        <v>8</v>
      </c>
      <c r="BP205" s="8">
        <v>4</v>
      </c>
      <c r="BQ205" s="8">
        <v>111</v>
      </c>
      <c r="BR205" s="8">
        <v>13</v>
      </c>
      <c r="BS205" s="8">
        <v>2</v>
      </c>
      <c r="BT205" s="8">
        <v>7</v>
      </c>
      <c r="BU205" s="8">
        <v>68</v>
      </c>
      <c r="BV205" s="8">
        <v>17642</v>
      </c>
      <c r="BW205" s="8">
        <v>6</v>
      </c>
      <c r="BX205" s="8">
        <v>8</v>
      </c>
      <c r="BY205" s="8">
        <v>6</v>
      </c>
      <c r="BZ205" s="8">
        <v>6</v>
      </c>
      <c r="CA205" s="8">
        <v>38</v>
      </c>
      <c r="CB205" s="8">
        <v>5</v>
      </c>
      <c r="CC205" s="8">
        <v>4</v>
      </c>
      <c r="CD205" s="8">
        <v>4</v>
      </c>
      <c r="CE205" s="8">
        <v>4</v>
      </c>
      <c r="CF205" s="8">
        <v>2</v>
      </c>
      <c r="CG205" s="8">
        <v>13</v>
      </c>
      <c r="CH205" s="8">
        <v>16</v>
      </c>
      <c r="CI205" s="8">
        <v>33</v>
      </c>
      <c r="CJ205" s="8">
        <v>2</v>
      </c>
      <c r="CK205" s="8">
        <v>13</v>
      </c>
      <c r="CL205" s="8">
        <v>18</v>
      </c>
      <c r="CM205" s="8">
        <v>7</v>
      </c>
      <c r="CN205" s="8">
        <v>9</v>
      </c>
      <c r="CO205" s="8">
        <v>0</v>
      </c>
      <c r="CP205" s="8">
        <v>6</v>
      </c>
      <c r="CQ205" s="8">
        <v>17</v>
      </c>
      <c r="CR205" s="8">
        <v>8</v>
      </c>
      <c r="CS205" s="8">
        <v>6</v>
      </c>
      <c r="CT205" s="8">
        <v>7</v>
      </c>
      <c r="CU205" s="8">
        <v>0</v>
      </c>
      <c r="CV205" s="8">
        <v>9</v>
      </c>
      <c r="CW205" s="8">
        <v>83</v>
      </c>
      <c r="CX205" s="8">
        <v>28</v>
      </c>
      <c r="CY205" s="8">
        <v>8</v>
      </c>
      <c r="CZ205" s="8">
        <v>27</v>
      </c>
      <c r="DA205" s="8">
        <v>5</v>
      </c>
      <c r="DB205" s="8">
        <v>8</v>
      </c>
      <c r="DC205" s="8">
        <v>20</v>
      </c>
      <c r="DD205" s="8">
        <v>34</v>
      </c>
      <c r="DE205" s="8">
        <v>271</v>
      </c>
      <c r="DF205" s="8">
        <v>69113</v>
      </c>
      <c r="DG205" s="8">
        <v>49</v>
      </c>
      <c r="DH205" s="8">
        <v>166</v>
      </c>
      <c r="DI205" s="8">
        <v>15</v>
      </c>
      <c r="DJ205" s="8">
        <v>8</v>
      </c>
      <c r="DK205" s="8">
        <v>22</v>
      </c>
      <c r="DL205" s="8">
        <v>137</v>
      </c>
      <c r="DM205" s="8">
        <v>7</v>
      </c>
      <c r="DN205" s="8">
        <v>13</v>
      </c>
      <c r="DO205" s="8">
        <v>16</v>
      </c>
      <c r="DP205" s="8">
        <v>6</v>
      </c>
      <c r="DQ205" s="8">
        <v>15</v>
      </c>
      <c r="DR205" s="8">
        <v>3</v>
      </c>
      <c r="DS205" s="8">
        <v>595</v>
      </c>
      <c r="DT205" s="8">
        <v>117</v>
      </c>
      <c r="DU205" s="8">
        <v>4</v>
      </c>
      <c r="DV205" s="8">
        <v>6</v>
      </c>
      <c r="DW205" s="8">
        <v>27</v>
      </c>
      <c r="DX205" s="8">
        <v>85</v>
      </c>
      <c r="DY205" s="8">
        <v>6</v>
      </c>
      <c r="DZ205" s="8">
        <v>3</v>
      </c>
      <c r="EA205" s="8">
        <v>15</v>
      </c>
      <c r="EB205" s="8">
        <v>29</v>
      </c>
      <c r="EC205" s="8">
        <v>13</v>
      </c>
      <c r="ED205" s="8">
        <v>13</v>
      </c>
      <c r="EE205" s="8">
        <v>3</v>
      </c>
      <c r="EF205" s="8">
        <v>17</v>
      </c>
      <c r="EG205" s="8">
        <v>2</v>
      </c>
    </row>
    <row r="206" spans="2:137" s="10" customFormat="1" ht="12.75">
      <c r="B206" s="11" t="s">
        <v>118</v>
      </c>
      <c r="C206" s="12">
        <f aca="true" t="shared" si="97" ref="C206:AH206">C205/146812</f>
        <v>0.00016347437539165736</v>
      </c>
      <c r="D206" s="12">
        <f t="shared" si="97"/>
        <v>0.00031332588616734327</v>
      </c>
      <c r="E206" s="12">
        <f t="shared" si="97"/>
        <v>0.00012260578154374302</v>
      </c>
      <c r="F206" s="12">
        <f t="shared" si="97"/>
        <v>0.00014304007846770018</v>
      </c>
      <c r="G206" s="12">
        <f t="shared" si="97"/>
        <v>0.0005789717461787865</v>
      </c>
      <c r="H206" s="12">
        <f t="shared" si="97"/>
        <v>0.0002928915892433861</v>
      </c>
      <c r="I206" s="12">
        <f t="shared" si="97"/>
        <v>0.00038825164155518625</v>
      </c>
      <c r="J206" s="12">
        <f t="shared" si="97"/>
        <v>6.811432307985724E-05</v>
      </c>
      <c r="K206" s="12">
        <f t="shared" si="97"/>
        <v>8.173718769582868E-05</v>
      </c>
      <c r="L206" s="12">
        <f t="shared" si="97"/>
        <v>8.173718769582868E-05</v>
      </c>
      <c r="M206" s="12">
        <f t="shared" si="97"/>
        <v>0.0001157943492357573</v>
      </c>
      <c r="N206" s="12">
        <f t="shared" si="97"/>
        <v>0.0008582404708062011</v>
      </c>
      <c r="O206" s="12">
        <f t="shared" si="97"/>
        <v>0.00035419448001525764</v>
      </c>
      <c r="P206" s="12">
        <f t="shared" si="97"/>
        <v>0.00010898291692777157</v>
      </c>
      <c r="Q206" s="12">
        <f t="shared" si="97"/>
        <v>0.0003405716153992862</v>
      </c>
      <c r="R206" s="12">
        <f t="shared" si="97"/>
        <v>0.0011715663569735444</v>
      </c>
      <c r="S206" s="12">
        <f t="shared" si="97"/>
        <v>0.33581042421600416</v>
      </c>
      <c r="T206" s="12">
        <f t="shared" si="97"/>
        <v>0.03259951502601967</v>
      </c>
      <c r="U206" s="12">
        <f t="shared" si="97"/>
        <v>4.768002615590006E-05</v>
      </c>
      <c r="V206" s="12">
        <f t="shared" si="97"/>
        <v>7.492575538784295E-05</v>
      </c>
      <c r="W206" s="12">
        <f t="shared" si="97"/>
        <v>6.130289077187151E-05</v>
      </c>
      <c r="X206" s="12">
        <f t="shared" si="97"/>
        <v>4.086859384791434E-05</v>
      </c>
      <c r="Y206" s="12">
        <f t="shared" si="97"/>
        <v>0.0023022641200991746</v>
      </c>
      <c r="Z206" s="12">
        <f t="shared" si="97"/>
        <v>0.0016551780508405308</v>
      </c>
      <c r="AA206" s="12">
        <f t="shared" si="97"/>
        <v>1.3622864615971446E-05</v>
      </c>
      <c r="AB206" s="12">
        <f t="shared" si="97"/>
        <v>4.768002615590006E-05</v>
      </c>
      <c r="AC206" s="12">
        <f t="shared" si="97"/>
        <v>1.3622864615971446E-05</v>
      </c>
      <c r="AD206" s="12">
        <f t="shared" si="97"/>
        <v>0.00010217148461978585</v>
      </c>
      <c r="AE206" s="12">
        <f t="shared" si="97"/>
        <v>4.768002615590006E-05</v>
      </c>
      <c r="AF206" s="12">
        <f t="shared" si="97"/>
        <v>0.00019753153693158597</v>
      </c>
      <c r="AG206" s="12">
        <f t="shared" si="97"/>
        <v>0.0022273383647113316</v>
      </c>
      <c r="AH206" s="12">
        <f t="shared" si="97"/>
        <v>2.724572923194289E-05</v>
      </c>
      <c r="AI206" s="12">
        <f aca="true" t="shared" si="98" ref="AI206:CT206">AI205/146812</f>
        <v>2.043429692395717E-05</v>
      </c>
      <c r="AJ206" s="12">
        <f t="shared" si="98"/>
        <v>0.00019072010462360025</v>
      </c>
      <c r="AK206" s="12">
        <f t="shared" si="98"/>
        <v>2.724572923194289E-05</v>
      </c>
      <c r="AL206" s="12">
        <f t="shared" si="98"/>
        <v>0.00047680026155900063</v>
      </c>
      <c r="AM206" s="12">
        <f t="shared" si="98"/>
        <v>6.130289077187151E-05</v>
      </c>
      <c r="AN206" s="12">
        <f t="shared" si="98"/>
        <v>5.449145846388578E-05</v>
      </c>
      <c r="AO206" s="12">
        <f t="shared" si="98"/>
        <v>0.00027926872462741466</v>
      </c>
      <c r="AP206" s="12">
        <f t="shared" si="98"/>
        <v>0.0003405716153992862</v>
      </c>
      <c r="AQ206" s="12">
        <f t="shared" si="98"/>
        <v>4.768002615590006E-05</v>
      </c>
      <c r="AR206" s="12">
        <f t="shared" si="98"/>
        <v>0.0001157943492357573</v>
      </c>
      <c r="AS206" s="12">
        <f t="shared" si="98"/>
        <v>0.0005381031523308722</v>
      </c>
      <c r="AT206" s="12">
        <f t="shared" si="98"/>
        <v>0.0003814402092472005</v>
      </c>
      <c r="AU206" s="12">
        <f t="shared" si="98"/>
        <v>0.00025202299539547174</v>
      </c>
      <c r="AV206" s="12">
        <f t="shared" si="98"/>
        <v>0.0002588344277034575</v>
      </c>
      <c r="AW206" s="12">
        <f t="shared" si="98"/>
        <v>0.0007560689861864152</v>
      </c>
      <c r="AX206" s="12">
        <f t="shared" si="98"/>
        <v>0.0001702858076996431</v>
      </c>
      <c r="AY206" s="12">
        <f t="shared" si="98"/>
        <v>0.00017709724000762882</v>
      </c>
      <c r="AZ206" s="12">
        <f t="shared" si="98"/>
        <v>0.0072405525433888234</v>
      </c>
      <c r="BA206" s="12">
        <f t="shared" si="98"/>
        <v>0.00012260578154374302</v>
      </c>
      <c r="BB206" s="12">
        <f t="shared" si="98"/>
        <v>2.043429692395717E-05</v>
      </c>
      <c r="BC206" s="12">
        <f t="shared" si="98"/>
        <v>8.854862000381441E-05</v>
      </c>
      <c r="BD206" s="12">
        <f t="shared" si="98"/>
        <v>0.0003405716153992862</v>
      </c>
      <c r="BE206" s="12">
        <f t="shared" si="98"/>
        <v>1.3622864615971446E-05</v>
      </c>
      <c r="BF206" s="12">
        <f t="shared" si="98"/>
        <v>3.405716153992862E-05</v>
      </c>
      <c r="BG206" s="12">
        <f t="shared" si="98"/>
        <v>2.043429692395717E-05</v>
      </c>
      <c r="BH206" s="12">
        <f t="shared" si="98"/>
        <v>4.768002615590006E-05</v>
      </c>
      <c r="BI206" s="12">
        <f t="shared" si="98"/>
        <v>5.449145846388578E-05</v>
      </c>
      <c r="BJ206" s="12">
        <f t="shared" si="98"/>
        <v>8.173718769582868E-05</v>
      </c>
      <c r="BK206" s="12">
        <f t="shared" si="98"/>
        <v>4.768002615590006E-05</v>
      </c>
      <c r="BL206" s="12">
        <f t="shared" si="98"/>
        <v>2.043429692395717E-05</v>
      </c>
      <c r="BM206" s="12">
        <f t="shared" si="98"/>
        <v>0.0003337601830913004</v>
      </c>
      <c r="BN206" s="12">
        <f t="shared" si="98"/>
        <v>9.536005231180012E-05</v>
      </c>
      <c r="BO206" s="12">
        <f t="shared" si="98"/>
        <v>5.449145846388578E-05</v>
      </c>
      <c r="BP206" s="12">
        <f t="shared" si="98"/>
        <v>2.724572923194289E-05</v>
      </c>
      <c r="BQ206" s="12">
        <f t="shared" si="98"/>
        <v>0.0007560689861864152</v>
      </c>
      <c r="BR206" s="12">
        <f t="shared" si="98"/>
        <v>8.854862000381441E-05</v>
      </c>
      <c r="BS206" s="12">
        <f t="shared" si="98"/>
        <v>1.3622864615971446E-05</v>
      </c>
      <c r="BT206" s="12">
        <f t="shared" si="98"/>
        <v>4.768002615590006E-05</v>
      </c>
      <c r="BU206" s="12">
        <f t="shared" si="98"/>
        <v>0.0004631773969430292</v>
      </c>
      <c r="BV206" s="12">
        <f t="shared" si="98"/>
        <v>0.12016728877748413</v>
      </c>
      <c r="BW206" s="12">
        <f t="shared" si="98"/>
        <v>4.086859384791434E-05</v>
      </c>
      <c r="BX206" s="12">
        <f t="shared" si="98"/>
        <v>5.449145846388578E-05</v>
      </c>
      <c r="BY206" s="12">
        <f t="shared" si="98"/>
        <v>4.086859384791434E-05</v>
      </c>
      <c r="BZ206" s="12">
        <f t="shared" si="98"/>
        <v>4.086859384791434E-05</v>
      </c>
      <c r="CA206" s="12">
        <f t="shared" si="98"/>
        <v>0.0002588344277034575</v>
      </c>
      <c r="CB206" s="12">
        <f t="shared" si="98"/>
        <v>3.405716153992862E-05</v>
      </c>
      <c r="CC206" s="12">
        <f t="shared" si="98"/>
        <v>2.724572923194289E-05</v>
      </c>
      <c r="CD206" s="12">
        <f t="shared" si="98"/>
        <v>2.724572923194289E-05</v>
      </c>
      <c r="CE206" s="12">
        <f t="shared" si="98"/>
        <v>2.724572923194289E-05</v>
      </c>
      <c r="CF206" s="12">
        <f t="shared" si="98"/>
        <v>1.3622864615971446E-05</v>
      </c>
      <c r="CG206" s="12">
        <f t="shared" si="98"/>
        <v>8.854862000381441E-05</v>
      </c>
      <c r="CH206" s="12">
        <f t="shared" si="98"/>
        <v>0.00010898291692777157</v>
      </c>
      <c r="CI206" s="12">
        <f t="shared" si="98"/>
        <v>0.00022477726616352886</v>
      </c>
      <c r="CJ206" s="12">
        <f t="shared" si="98"/>
        <v>1.3622864615971446E-05</v>
      </c>
      <c r="CK206" s="12">
        <f t="shared" si="98"/>
        <v>8.854862000381441E-05</v>
      </c>
      <c r="CL206" s="12">
        <f t="shared" si="98"/>
        <v>0.00012260578154374302</v>
      </c>
      <c r="CM206" s="12">
        <f t="shared" si="98"/>
        <v>4.768002615590006E-05</v>
      </c>
      <c r="CN206" s="12">
        <f t="shared" si="98"/>
        <v>6.130289077187151E-05</v>
      </c>
      <c r="CO206" s="12">
        <f t="shared" si="98"/>
        <v>0</v>
      </c>
      <c r="CP206" s="12">
        <f t="shared" si="98"/>
        <v>4.086859384791434E-05</v>
      </c>
      <c r="CQ206" s="12">
        <f t="shared" si="98"/>
        <v>0.0001157943492357573</v>
      </c>
      <c r="CR206" s="12">
        <f t="shared" si="98"/>
        <v>5.449145846388578E-05</v>
      </c>
      <c r="CS206" s="12">
        <f t="shared" si="98"/>
        <v>4.086859384791434E-05</v>
      </c>
      <c r="CT206" s="12">
        <f t="shared" si="98"/>
        <v>4.768002615590006E-05</v>
      </c>
      <c r="CU206" s="12">
        <f aca="true" t="shared" si="99" ref="CU206:EG206">CU205/146812</f>
        <v>0</v>
      </c>
      <c r="CV206" s="12">
        <f t="shared" si="99"/>
        <v>6.130289077187151E-05</v>
      </c>
      <c r="CW206" s="12">
        <f t="shared" si="99"/>
        <v>0.0005653488815628151</v>
      </c>
      <c r="CX206" s="12">
        <f t="shared" si="99"/>
        <v>0.00019072010462360025</v>
      </c>
      <c r="CY206" s="12">
        <f t="shared" si="99"/>
        <v>5.449145846388578E-05</v>
      </c>
      <c r="CZ206" s="12">
        <f t="shared" si="99"/>
        <v>0.00018390867231561452</v>
      </c>
      <c r="DA206" s="12">
        <f t="shared" si="99"/>
        <v>3.405716153992862E-05</v>
      </c>
      <c r="DB206" s="12">
        <f t="shared" si="99"/>
        <v>5.449145846388578E-05</v>
      </c>
      <c r="DC206" s="12">
        <f t="shared" si="99"/>
        <v>0.00013622864615971448</v>
      </c>
      <c r="DD206" s="12">
        <f t="shared" si="99"/>
        <v>0.0002315886984715146</v>
      </c>
      <c r="DE206" s="12">
        <f t="shared" si="99"/>
        <v>0.001845898155464131</v>
      </c>
      <c r="DF206" s="12">
        <f t="shared" si="99"/>
        <v>0.4707585211018173</v>
      </c>
      <c r="DG206" s="12">
        <f t="shared" si="99"/>
        <v>0.0003337601830913004</v>
      </c>
      <c r="DH206" s="12">
        <f t="shared" si="99"/>
        <v>0.0011306977631256301</v>
      </c>
      <c r="DI206" s="12">
        <f t="shared" si="99"/>
        <v>0.00010217148461978585</v>
      </c>
      <c r="DJ206" s="12">
        <f t="shared" si="99"/>
        <v>5.449145846388578E-05</v>
      </c>
      <c r="DK206" s="12">
        <f t="shared" si="99"/>
        <v>0.0001498515107756859</v>
      </c>
      <c r="DL206" s="12">
        <f t="shared" si="99"/>
        <v>0.0009331662261940441</v>
      </c>
      <c r="DM206" s="12">
        <f t="shared" si="99"/>
        <v>4.768002615590006E-05</v>
      </c>
      <c r="DN206" s="12">
        <f t="shared" si="99"/>
        <v>8.854862000381441E-05</v>
      </c>
      <c r="DO206" s="12">
        <f t="shared" si="99"/>
        <v>0.00010898291692777157</v>
      </c>
      <c r="DP206" s="12">
        <f t="shared" si="99"/>
        <v>4.086859384791434E-05</v>
      </c>
      <c r="DQ206" s="12">
        <f t="shared" si="99"/>
        <v>0.00010217148461978585</v>
      </c>
      <c r="DR206" s="12">
        <f t="shared" si="99"/>
        <v>2.043429692395717E-05</v>
      </c>
      <c r="DS206" s="12">
        <f t="shared" si="99"/>
        <v>0.004052802223251505</v>
      </c>
      <c r="DT206" s="12">
        <f t="shared" si="99"/>
        <v>0.0007969375800343297</v>
      </c>
      <c r="DU206" s="12">
        <f t="shared" si="99"/>
        <v>2.724572923194289E-05</v>
      </c>
      <c r="DV206" s="12">
        <f t="shared" si="99"/>
        <v>4.086859384791434E-05</v>
      </c>
      <c r="DW206" s="12">
        <f t="shared" si="99"/>
        <v>0.00018390867231561452</v>
      </c>
      <c r="DX206" s="12">
        <f t="shared" si="99"/>
        <v>0.0005789717461787865</v>
      </c>
      <c r="DY206" s="12">
        <f t="shared" si="99"/>
        <v>4.086859384791434E-05</v>
      </c>
      <c r="DZ206" s="12">
        <f t="shared" si="99"/>
        <v>2.043429692395717E-05</v>
      </c>
      <c r="EA206" s="12">
        <f t="shared" si="99"/>
        <v>0.00010217148461978585</v>
      </c>
      <c r="EB206" s="12">
        <f t="shared" si="99"/>
        <v>0.00019753153693158597</v>
      </c>
      <c r="EC206" s="12">
        <f t="shared" si="99"/>
        <v>8.854862000381441E-05</v>
      </c>
      <c r="ED206" s="12">
        <f t="shared" si="99"/>
        <v>8.854862000381441E-05</v>
      </c>
      <c r="EE206" s="12">
        <f t="shared" si="99"/>
        <v>2.043429692395717E-05</v>
      </c>
      <c r="EF206" s="12">
        <f t="shared" si="99"/>
        <v>0.0001157943492357573</v>
      </c>
      <c r="EG206" s="12">
        <f t="shared" si="99"/>
        <v>1.3622864615971446E-05</v>
      </c>
    </row>
    <row r="207" spans="2:137" ht="4.5" customHeight="1">
      <c r="B207" s="13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  <c r="DY207" s="8"/>
      <c r="DZ207" s="8"/>
      <c r="EA207" s="8"/>
      <c r="EB207" s="8"/>
      <c r="EC207" s="8"/>
      <c r="ED207" s="8"/>
      <c r="EE207" s="8"/>
      <c r="EF207" s="8"/>
      <c r="EG207" s="8"/>
    </row>
    <row r="208" spans="1:137" ht="12.75">
      <c r="A208" s="3" t="s">
        <v>90</v>
      </c>
      <c r="B208" s="13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  <c r="DY208" s="8"/>
      <c r="DZ208" s="8"/>
      <c r="EA208" s="8"/>
      <c r="EB208" s="8"/>
      <c r="EC208" s="8"/>
      <c r="ED208" s="8"/>
      <c r="EE208" s="8"/>
      <c r="EF208" s="8"/>
      <c r="EG208" s="8"/>
    </row>
    <row r="209" spans="2:137" ht="12.75">
      <c r="B209" s="7" t="s">
        <v>75</v>
      </c>
      <c r="C209" s="8">
        <v>28</v>
      </c>
      <c r="D209" s="8">
        <v>80</v>
      </c>
      <c r="E209" s="8">
        <v>13</v>
      </c>
      <c r="F209" s="8">
        <v>24</v>
      </c>
      <c r="G209" s="8">
        <v>203</v>
      </c>
      <c r="H209" s="8">
        <v>70</v>
      </c>
      <c r="I209" s="8">
        <v>178</v>
      </c>
      <c r="J209" s="8">
        <v>27</v>
      </c>
      <c r="K209" s="8">
        <v>13</v>
      </c>
      <c r="L209" s="8">
        <v>18</v>
      </c>
      <c r="M209" s="8">
        <v>20</v>
      </c>
      <c r="N209" s="8">
        <v>123</v>
      </c>
      <c r="O209" s="8">
        <v>60</v>
      </c>
      <c r="P209" s="8">
        <v>25</v>
      </c>
      <c r="Q209" s="8">
        <v>41</v>
      </c>
      <c r="R209" s="8">
        <v>156</v>
      </c>
      <c r="S209" s="8">
        <v>85903</v>
      </c>
      <c r="T209" s="8">
        <v>8320</v>
      </c>
      <c r="U209" s="8">
        <v>13</v>
      </c>
      <c r="V209" s="8">
        <v>7</v>
      </c>
      <c r="W209" s="8">
        <v>9</v>
      </c>
      <c r="X209" s="8">
        <v>11</v>
      </c>
      <c r="Y209" s="8">
        <v>448</v>
      </c>
      <c r="Z209" s="8">
        <v>390</v>
      </c>
      <c r="AA209" s="8">
        <v>7</v>
      </c>
      <c r="AB209" s="8">
        <v>4</v>
      </c>
      <c r="AC209" s="8">
        <v>3</v>
      </c>
      <c r="AD209" s="8">
        <v>5</v>
      </c>
      <c r="AE209" s="8">
        <v>18</v>
      </c>
      <c r="AF209" s="8">
        <v>57</v>
      </c>
      <c r="AG209" s="8">
        <v>772</v>
      </c>
      <c r="AH209" s="8">
        <v>13</v>
      </c>
      <c r="AI209" s="8">
        <v>2</v>
      </c>
      <c r="AJ209" s="8">
        <v>13</v>
      </c>
      <c r="AK209" s="8">
        <v>31</v>
      </c>
      <c r="AL209" s="8">
        <v>127</v>
      </c>
      <c r="AM209" s="8">
        <v>16</v>
      </c>
      <c r="AN209" s="8">
        <v>7</v>
      </c>
      <c r="AO209" s="8">
        <v>54</v>
      </c>
      <c r="AP209" s="8">
        <v>55</v>
      </c>
      <c r="AQ209" s="8">
        <v>27</v>
      </c>
      <c r="AR209" s="8">
        <v>27</v>
      </c>
      <c r="AS209" s="8">
        <v>167</v>
      </c>
      <c r="AT209" s="8">
        <v>95</v>
      </c>
      <c r="AU209" s="8">
        <v>43</v>
      </c>
      <c r="AV209" s="8">
        <v>60</v>
      </c>
      <c r="AW209" s="8">
        <v>61</v>
      </c>
      <c r="AX209" s="8">
        <v>47</v>
      </c>
      <c r="AY209" s="8">
        <v>42</v>
      </c>
      <c r="AZ209" s="8">
        <v>2703</v>
      </c>
      <c r="BA209" s="8">
        <v>7</v>
      </c>
      <c r="BB209" s="8">
        <v>9</v>
      </c>
      <c r="BC209" s="8">
        <v>31</v>
      </c>
      <c r="BD209" s="8">
        <v>35</v>
      </c>
      <c r="BE209" s="8">
        <v>4</v>
      </c>
      <c r="BF209" s="8">
        <v>9</v>
      </c>
      <c r="BG209" s="8">
        <v>1</v>
      </c>
      <c r="BH209" s="8">
        <v>10</v>
      </c>
      <c r="BI209" s="8">
        <v>5</v>
      </c>
      <c r="BJ209" s="8">
        <v>16</v>
      </c>
      <c r="BK209" s="8">
        <v>30</v>
      </c>
      <c r="BL209" s="8">
        <v>1</v>
      </c>
      <c r="BM209" s="8">
        <v>10</v>
      </c>
      <c r="BN209" s="8">
        <v>8</v>
      </c>
      <c r="BO209" s="8">
        <v>10</v>
      </c>
      <c r="BP209" s="8">
        <v>12</v>
      </c>
      <c r="BQ209" s="8">
        <v>278</v>
      </c>
      <c r="BR209" s="8">
        <v>8</v>
      </c>
      <c r="BS209" s="8">
        <v>0</v>
      </c>
      <c r="BT209" s="8">
        <v>7</v>
      </c>
      <c r="BU209" s="8">
        <v>43</v>
      </c>
      <c r="BV209" s="8">
        <v>21162</v>
      </c>
      <c r="BW209" s="8">
        <v>8</v>
      </c>
      <c r="BX209" s="8">
        <v>10</v>
      </c>
      <c r="BY209" s="8">
        <v>17</v>
      </c>
      <c r="BZ209" s="8">
        <v>5</v>
      </c>
      <c r="CA209" s="8">
        <v>50</v>
      </c>
      <c r="CB209" s="8">
        <v>6</v>
      </c>
      <c r="CC209" s="8">
        <v>2</v>
      </c>
      <c r="CD209" s="8">
        <v>5</v>
      </c>
      <c r="CE209" s="8">
        <v>10</v>
      </c>
      <c r="CF209" s="8">
        <v>2</v>
      </c>
      <c r="CG209" s="8">
        <v>6</v>
      </c>
      <c r="CH209" s="8">
        <v>16</v>
      </c>
      <c r="CI209" s="8">
        <v>60</v>
      </c>
      <c r="CJ209" s="8">
        <v>7</v>
      </c>
      <c r="CK209" s="8">
        <v>25</v>
      </c>
      <c r="CL209" s="8">
        <v>12</v>
      </c>
      <c r="CM209" s="8">
        <v>39</v>
      </c>
      <c r="CN209" s="8">
        <v>26</v>
      </c>
      <c r="CO209" s="8">
        <v>2</v>
      </c>
      <c r="CP209" s="8">
        <v>2</v>
      </c>
      <c r="CQ209" s="8">
        <v>4</v>
      </c>
      <c r="CR209" s="8">
        <v>7</v>
      </c>
      <c r="CS209" s="8">
        <v>4</v>
      </c>
      <c r="CT209" s="8">
        <v>4</v>
      </c>
      <c r="CU209" s="8">
        <v>2</v>
      </c>
      <c r="CV209" s="8">
        <v>24</v>
      </c>
      <c r="CW209" s="8">
        <v>134</v>
      </c>
      <c r="CX209" s="8">
        <v>58</v>
      </c>
      <c r="CY209" s="8">
        <v>14</v>
      </c>
      <c r="CZ209" s="8">
        <v>37</v>
      </c>
      <c r="DA209" s="8">
        <v>13</v>
      </c>
      <c r="DB209" s="8">
        <v>15</v>
      </c>
      <c r="DC209" s="8">
        <v>13</v>
      </c>
      <c r="DD209" s="8">
        <v>45</v>
      </c>
      <c r="DE209" s="8">
        <v>288</v>
      </c>
      <c r="DF209" s="8">
        <v>96520</v>
      </c>
      <c r="DG209" s="8">
        <v>45</v>
      </c>
      <c r="DH209" s="8">
        <v>124</v>
      </c>
      <c r="DI209" s="8">
        <v>20</v>
      </c>
      <c r="DJ209" s="8">
        <v>2</v>
      </c>
      <c r="DK209" s="8">
        <v>43</v>
      </c>
      <c r="DL209" s="8">
        <v>107</v>
      </c>
      <c r="DM209" s="8">
        <v>4</v>
      </c>
      <c r="DN209" s="8">
        <v>13</v>
      </c>
      <c r="DO209" s="8">
        <v>10</v>
      </c>
      <c r="DP209" s="8">
        <v>19</v>
      </c>
      <c r="DQ209" s="8">
        <v>12</v>
      </c>
      <c r="DR209" s="8">
        <v>3</v>
      </c>
      <c r="DS209" s="8">
        <v>1205</v>
      </c>
      <c r="DT209" s="8">
        <v>79</v>
      </c>
      <c r="DU209" s="8">
        <v>27</v>
      </c>
      <c r="DV209" s="8">
        <v>12</v>
      </c>
      <c r="DW209" s="8">
        <v>67</v>
      </c>
      <c r="DX209" s="8">
        <v>19</v>
      </c>
      <c r="DY209" s="8">
        <v>2</v>
      </c>
      <c r="DZ209" s="8">
        <v>13</v>
      </c>
      <c r="EA209" s="8">
        <v>57</v>
      </c>
      <c r="EB209" s="8">
        <v>53</v>
      </c>
      <c r="EC209" s="8">
        <v>38</v>
      </c>
      <c r="ED209" s="8">
        <v>11</v>
      </c>
      <c r="EE209" s="8">
        <v>6</v>
      </c>
      <c r="EF209" s="8">
        <v>10</v>
      </c>
      <c r="EG209" s="8">
        <v>3</v>
      </c>
    </row>
    <row r="210" spans="1:137" ht="12.75">
      <c r="A210" s="9" t="s">
        <v>14</v>
      </c>
      <c r="C210" s="8">
        <v>28</v>
      </c>
      <c r="D210" s="8">
        <v>80</v>
      </c>
      <c r="E210" s="8">
        <v>13</v>
      </c>
      <c r="F210" s="8">
        <v>24</v>
      </c>
      <c r="G210" s="8">
        <v>203</v>
      </c>
      <c r="H210" s="8">
        <v>70</v>
      </c>
      <c r="I210" s="8">
        <v>178</v>
      </c>
      <c r="J210" s="8">
        <v>27</v>
      </c>
      <c r="K210" s="8">
        <v>13</v>
      </c>
      <c r="L210" s="8">
        <v>18</v>
      </c>
      <c r="M210" s="8">
        <v>20</v>
      </c>
      <c r="N210" s="8">
        <v>123</v>
      </c>
      <c r="O210" s="8">
        <v>60</v>
      </c>
      <c r="P210" s="8">
        <v>25</v>
      </c>
      <c r="Q210" s="8">
        <v>41</v>
      </c>
      <c r="R210" s="8">
        <v>156</v>
      </c>
      <c r="S210" s="8">
        <v>85903</v>
      </c>
      <c r="T210" s="8">
        <v>8320</v>
      </c>
      <c r="U210" s="8">
        <v>13</v>
      </c>
      <c r="V210" s="8">
        <v>7</v>
      </c>
      <c r="W210" s="8">
        <v>9</v>
      </c>
      <c r="X210" s="8">
        <v>11</v>
      </c>
      <c r="Y210" s="8">
        <v>448</v>
      </c>
      <c r="Z210" s="8">
        <v>390</v>
      </c>
      <c r="AA210" s="8">
        <v>7</v>
      </c>
      <c r="AB210" s="8">
        <v>4</v>
      </c>
      <c r="AC210" s="8">
        <v>3</v>
      </c>
      <c r="AD210" s="8">
        <v>5</v>
      </c>
      <c r="AE210" s="8">
        <v>18</v>
      </c>
      <c r="AF210" s="8">
        <v>57</v>
      </c>
      <c r="AG210" s="8">
        <v>772</v>
      </c>
      <c r="AH210" s="8">
        <v>13</v>
      </c>
      <c r="AI210" s="8">
        <v>2</v>
      </c>
      <c r="AJ210" s="8">
        <v>13</v>
      </c>
      <c r="AK210" s="8">
        <v>31</v>
      </c>
      <c r="AL210" s="8">
        <v>127</v>
      </c>
      <c r="AM210" s="8">
        <v>16</v>
      </c>
      <c r="AN210" s="8">
        <v>7</v>
      </c>
      <c r="AO210" s="8">
        <v>54</v>
      </c>
      <c r="AP210" s="8">
        <v>55</v>
      </c>
      <c r="AQ210" s="8">
        <v>27</v>
      </c>
      <c r="AR210" s="8">
        <v>27</v>
      </c>
      <c r="AS210" s="8">
        <v>167</v>
      </c>
      <c r="AT210" s="8">
        <v>95</v>
      </c>
      <c r="AU210" s="8">
        <v>43</v>
      </c>
      <c r="AV210" s="8">
        <v>60</v>
      </c>
      <c r="AW210" s="8">
        <v>61</v>
      </c>
      <c r="AX210" s="8">
        <v>47</v>
      </c>
      <c r="AY210" s="8">
        <v>42</v>
      </c>
      <c r="AZ210" s="8">
        <v>2703</v>
      </c>
      <c r="BA210" s="8">
        <v>7</v>
      </c>
      <c r="BB210" s="8">
        <v>9</v>
      </c>
      <c r="BC210" s="8">
        <v>31</v>
      </c>
      <c r="BD210" s="8">
        <v>35</v>
      </c>
      <c r="BE210" s="8">
        <v>4</v>
      </c>
      <c r="BF210" s="8">
        <v>9</v>
      </c>
      <c r="BG210" s="8">
        <v>1</v>
      </c>
      <c r="BH210" s="8">
        <v>10</v>
      </c>
      <c r="BI210" s="8">
        <v>5</v>
      </c>
      <c r="BJ210" s="8">
        <v>16</v>
      </c>
      <c r="BK210" s="8">
        <v>30</v>
      </c>
      <c r="BL210" s="8">
        <v>1</v>
      </c>
      <c r="BM210" s="8">
        <v>10</v>
      </c>
      <c r="BN210" s="8">
        <v>8</v>
      </c>
      <c r="BO210" s="8">
        <v>10</v>
      </c>
      <c r="BP210" s="8">
        <v>12</v>
      </c>
      <c r="BQ210" s="8">
        <v>278</v>
      </c>
      <c r="BR210" s="8">
        <v>8</v>
      </c>
      <c r="BS210" s="8">
        <v>0</v>
      </c>
      <c r="BT210" s="8">
        <v>7</v>
      </c>
      <c r="BU210" s="8">
        <v>43</v>
      </c>
      <c r="BV210" s="8">
        <v>21162</v>
      </c>
      <c r="BW210" s="8">
        <v>8</v>
      </c>
      <c r="BX210" s="8">
        <v>10</v>
      </c>
      <c r="BY210" s="8">
        <v>17</v>
      </c>
      <c r="BZ210" s="8">
        <v>5</v>
      </c>
      <c r="CA210" s="8">
        <v>50</v>
      </c>
      <c r="CB210" s="8">
        <v>6</v>
      </c>
      <c r="CC210" s="8">
        <v>2</v>
      </c>
      <c r="CD210" s="8">
        <v>5</v>
      </c>
      <c r="CE210" s="8">
        <v>10</v>
      </c>
      <c r="CF210" s="8">
        <v>2</v>
      </c>
      <c r="CG210" s="8">
        <v>6</v>
      </c>
      <c r="CH210" s="8">
        <v>16</v>
      </c>
      <c r="CI210" s="8">
        <v>60</v>
      </c>
      <c r="CJ210" s="8">
        <v>7</v>
      </c>
      <c r="CK210" s="8">
        <v>25</v>
      </c>
      <c r="CL210" s="8">
        <v>12</v>
      </c>
      <c r="CM210" s="8">
        <v>39</v>
      </c>
      <c r="CN210" s="8">
        <v>26</v>
      </c>
      <c r="CO210" s="8">
        <v>2</v>
      </c>
      <c r="CP210" s="8">
        <v>2</v>
      </c>
      <c r="CQ210" s="8">
        <v>4</v>
      </c>
      <c r="CR210" s="8">
        <v>7</v>
      </c>
      <c r="CS210" s="8">
        <v>4</v>
      </c>
      <c r="CT210" s="8">
        <v>4</v>
      </c>
      <c r="CU210" s="8">
        <v>2</v>
      </c>
      <c r="CV210" s="8">
        <v>24</v>
      </c>
      <c r="CW210" s="8">
        <v>134</v>
      </c>
      <c r="CX210" s="8">
        <v>58</v>
      </c>
      <c r="CY210" s="8">
        <v>14</v>
      </c>
      <c r="CZ210" s="8">
        <v>37</v>
      </c>
      <c r="DA210" s="8">
        <v>13</v>
      </c>
      <c r="DB210" s="8">
        <v>15</v>
      </c>
      <c r="DC210" s="8">
        <v>13</v>
      </c>
      <c r="DD210" s="8">
        <v>45</v>
      </c>
      <c r="DE210" s="8">
        <v>288</v>
      </c>
      <c r="DF210" s="8">
        <v>96520</v>
      </c>
      <c r="DG210" s="8">
        <v>45</v>
      </c>
      <c r="DH210" s="8">
        <v>124</v>
      </c>
      <c r="DI210" s="8">
        <v>20</v>
      </c>
      <c r="DJ210" s="8">
        <v>2</v>
      </c>
      <c r="DK210" s="8">
        <v>43</v>
      </c>
      <c r="DL210" s="8">
        <v>107</v>
      </c>
      <c r="DM210" s="8">
        <v>4</v>
      </c>
      <c r="DN210" s="8">
        <v>13</v>
      </c>
      <c r="DO210" s="8">
        <v>10</v>
      </c>
      <c r="DP210" s="8">
        <v>19</v>
      </c>
      <c r="DQ210" s="8">
        <v>12</v>
      </c>
      <c r="DR210" s="8">
        <v>3</v>
      </c>
      <c r="DS210" s="8">
        <v>1205</v>
      </c>
      <c r="DT210" s="8">
        <v>79</v>
      </c>
      <c r="DU210" s="8">
        <v>27</v>
      </c>
      <c r="DV210" s="8">
        <v>12</v>
      </c>
      <c r="DW210" s="8">
        <v>67</v>
      </c>
      <c r="DX210" s="8">
        <v>19</v>
      </c>
      <c r="DY210" s="8">
        <v>2</v>
      </c>
      <c r="DZ210" s="8">
        <v>13</v>
      </c>
      <c r="EA210" s="8">
        <v>57</v>
      </c>
      <c r="EB210" s="8">
        <v>53</v>
      </c>
      <c r="EC210" s="8">
        <v>38</v>
      </c>
      <c r="ED210" s="8">
        <v>11</v>
      </c>
      <c r="EE210" s="8">
        <v>6</v>
      </c>
      <c r="EF210" s="8">
        <v>10</v>
      </c>
      <c r="EG210" s="8">
        <v>3</v>
      </c>
    </row>
    <row r="211" spans="2:137" s="10" customFormat="1" ht="12.75">
      <c r="B211" s="11" t="s">
        <v>118</v>
      </c>
      <c r="C211" s="12">
        <f aca="true" t="shared" si="100" ref="C211:AH211">C210/221828</f>
        <v>0.00012622392123627315</v>
      </c>
      <c r="D211" s="12">
        <f t="shared" si="100"/>
        <v>0.00036063977496078044</v>
      </c>
      <c r="E211" s="12">
        <f t="shared" si="100"/>
        <v>5.8603963431126816E-05</v>
      </c>
      <c r="F211" s="12">
        <f t="shared" si="100"/>
        <v>0.00010819193248823413</v>
      </c>
      <c r="G211" s="12">
        <f t="shared" si="100"/>
        <v>0.0009151234289629804</v>
      </c>
      <c r="H211" s="12">
        <f t="shared" si="100"/>
        <v>0.00031555980309068285</v>
      </c>
      <c r="I211" s="12">
        <f t="shared" si="100"/>
        <v>0.0008024234992877364</v>
      </c>
      <c r="J211" s="12">
        <f t="shared" si="100"/>
        <v>0.0001217159240492634</v>
      </c>
      <c r="K211" s="12">
        <f t="shared" si="100"/>
        <v>5.8603963431126816E-05</v>
      </c>
      <c r="L211" s="12">
        <f t="shared" si="100"/>
        <v>8.114394936617559E-05</v>
      </c>
      <c r="M211" s="12">
        <f t="shared" si="100"/>
        <v>9.015994374019511E-05</v>
      </c>
      <c r="N211" s="12">
        <f t="shared" si="100"/>
        <v>0.0005544836540021999</v>
      </c>
      <c r="O211" s="12">
        <f t="shared" si="100"/>
        <v>0.0002704798312205853</v>
      </c>
      <c r="P211" s="12">
        <f t="shared" si="100"/>
        <v>0.00011269992967524388</v>
      </c>
      <c r="Q211" s="12">
        <f t="shared" si="100"/>
        <v>0.00018482788466739998</v>
      </c>
      <c r="R211" s="12">
        <f t="shared" si="100"/>
        <v>0.0007032475611735219</v>
      </c>
      <c r="S211" s="12">
        <f t="shared" si="100"/>
        <v>0.38725048235569903</v>
      </c>
      <c r="T211" s="12">
        <f t="shared" si="100"/>
        <v>0.03750653659592117</v>
      </c>
      <c r="U211" s="12">
        <f t="shared" si="100"/>
        <v>5.8603963431126816E-05</v>
      </c>
      <c r="V211" s="12">
        <f t="shared" si="100"/>
        <v>3.155598030906829E-05</v>
      </c>
      <c r="W211" s="12">
        <f t="shared" si="100"/>
        <v>4.0571974683087795E-05</v>
      </c>
      <c r="X211" s="12">
        <f t="shared" si="100"/>
        <v>4.958796905710731E-05</v>
      </c>
      <c r="Y211" s="12">
        <f t="shared" si="100"/>
        <v>0.0020195827397803704</v>
      </c>
      <c r="Z211" s="12">
        <f t="shared" si="100"/>
        <v>0.0017581189029338045</v>
      </c>
      <c r="AA211" s="12">
        <f t="shared" si="100"/>
        <v>3.155598030906829E-05</v>
      </c>
      <c r="AB211" s="12">
        <f t="shared" si="100"/>
        <v>1.803198874803902E-05</v>
      </c>
      <c r="AC211" s="12">
        <f t="shared" si="100"/>
        <v>1.3523991561029266E-05</v>
      </c>
      <c r="AD211" s="12">
        <f t="shared" si="100"/>
        <v>2.2539985935048778E-05</v>
      </c>
      <c r="AE211" s="12">
        <f t="shared" si="100"/>
        <v>8.114394936617559E-05</v>
      </c>
      <c r="AF211" s="12">
        <f t="shared" si="100"/>
        <v>0.00025695583965955603</v>
      </c>
      <c r="AG211" s="12">
        <f t="shared" si="100"/>
        <v>0.003480173828371531</v>
      </c>
      <c r="AH211" s="12">
        <f t="shared" si="100"/>
        <v>5.8603963431126816E-05</v>
      </c>
      <c r="AI211" s="12">
        <f aca="true" t="shared" si="101" ref="AI211:CT211">AI210/221828</f>
        <v>9.01599437401951E-06</v>
      </c>
      <c r="AJ211" s="12">
        <f t="shared" si="101"/>
        <v>5.8603963431126816E-05</v>
      </c>
      <c r="AK211" s="12">
        <f t="shared" si="101"/>
        <v>0.0001397479127973024</v>
      </c>
      <c r="AL211" s="12">
        <f t="shared" si="101"/>
        <v>0.0005725156427502389</v>
      </c>
      <c r="AM211" s="12">
        <f t="shared" si="101"/>
        <v>7.212795499215608E-05</v>
      </c>
      <c r="AN211" s="12">
        <f t="shared" si="101"/>
        <v>3.155598030906829E-05</v>
      </c>
      <c r="AO211" s="12">
        <f t="shared" si="101"/>
        <v>0.0002434318480985268</v>
      </c>
      <c r="AP211" s="12">
        <f t="shared" si="101"/>
        <v>0.0002479398452855365</v>
      </c>
      <c r="AQ211" s="12">
        <f t="shared" si="101"/>
        <v>0.0001217159240492634</v>
      </c>
      <c r="AR211" s="12">
        <f t="shared" si="101"/>
        <v>0.0001217159240492634</v>
      </c>
      <c r="AS211" s="12">
        <f t="shared" si="101"/>
        <v>0.0007528355302306291</v>
      </c>
      <c r="AT211" s="12">
        <f t="shared" si="101"/>
        <v>0.0004282597327659268</v>
      </c>
      <c r="AU211" s="12">
        <f t="shared" si="101"/>
        <v>0.00019384387904141948</v>
      </c>
      <c r="AV211" s="12">
        <f t="shared" si="101"/>
        <v>0.0002704798312205853</v>
      </c>
      <c r="AW211" s="12">
        <f t="shared" si="101"/>
        <v>0.0002749878284075951</v>
      </c>
      <c r="AX211" s="12">
        <f t="shared" si="101"/>
        <v>0.0002118758677894585</v>
      </c>
      <c r="AY211" s="12">
        <f t="shared" si="101"/>
        <v>0.00018933588185440973</v>
      </c>
      <c r="AZ211" s="12">
        <f t="shared" si="101"/>
        <v>0.012185116396487368</v>
      </c>
      <c r="BA211" s="12">
        <f t="shared" si="101"/>
        <v>3.155598030906829E-05</v>
      </c>
      <c r="BB211" s="12">
        <f t="shared" si="101"/>
        <v>4.0571974683087795E-05</v>
      </c>
      <c r="BC211" s="12">
        <f t="shared" si="101"/>
        <v>0.0001397479127973024</v>
      </c>
      <c r="BD211" s="12">
        <f t="shared" si="101"/>
        <v>0.00015777990154534143</v>
      </c>
      <c r="BE211" s="12">
        <f t="shared" si="101"/>
        <v>1.803198874803902E-05</v>
      </c>
      <c r="BF211" s="12">
        <f t="shared" si="101"/>
        <v>4.0571974683087795E-05</v>
      </c>
      <c r="BG211" s="12">
        <f t="shared" si="101"/>
        <v>4.507997187009755E-06</v>
      </c>
      <c r="BH211" s="12">
        <f t="shared" si="101"/>
        <v>4.5079971870097556E-05</v>
      </c>
      <c r="BI211" s="12">
        <f t="shared" si="101"/>
        <v>2.2539985935048778E-05</v>
      </c>
      <c r="BJ211" s="12">
        <f t="shared" si="101"/>
        <v>7.212795499215608E-05</v>
      </c>
      <c r="BK211" s="12">
        <f t="shared" si="101"/>
        <v>0.00013523991561029266</v>
      </c>
      <c r="BL211" s="12">
        <f t="shared" si="101"/>
        <v>4.507997187009755E-06</v>
      </c>
      <c r="BM211" s="12">
        <f t="shared" si="101"/>
        <v>4.5079971870097556E-05</v>
      </c>
      <c r="BN211" s="12">
        <f t="shared" si="101"/>
        <v>3.606397749607804E-05</v>
      </c>
      <c r="BO211" s="12">
        <f t="shared" si="101"/>
        <v>4.5079971870097556E-05</v>
      </c>
      <c r="BP211" s="12">
        <f t="shared" si="101"/>
        <v>5.409596624411706E-05</v>
      </c>
      <c r="BQ211" s="12">
        <f t="shared" si="101"/>
        <v>0.001253223217988712</v>
      </c>
      <c r="BR211" s="12">
        <f t="shared" si="101"/>
        <v>3.606397749607804E-05</v>
      </c>
      <c r="BS211" s="12">
        <f t="shared" si="101"/>
        <v>0</v>
      </c>
      <c r="BT211" s="12">
        <f t="shared" si="101"/>
        <v>3.155598030906829E-05</v>
      </c>
      <c r="BU211" s="12">
        <f t="shared" si="101"/>
        <v>0.00019384387904141948</v>
      </c>
      <c r="BV211" s="12">
        <f t="shared" si="101"/>
        <v>0.09539823647150045</v>
      </c>
      <c r="BW211" s="12">
        <f t="shared" si="101"/>
        <v>3.606397749607804E-05</v>
      </c>
      <c r="BX211" s="12">
        <f t="shared" si="101"/>
        <v>4.5079971870097556E-05</v>
      </c>
      <c r="BY211" s="12">
        <f t="shared" si="101"/>
        <v>7.663595217916584E-05</v>
      </c>
      <c r="BZ211" s="12">
        <f t="shared" si="101"/>
        <v>2.2539985935048778E-05</v>
      </c>
      <c r="CA211" s="12">
        <f t="shared" si="101"/>
        <v>0.00022539985935048776</v>
      </c>
      <c r="CB211" s="12">
        <f t="shared" si="101"/>
        <v>2.704798312205853E-05</v>
      </c>
      <c r="CC211" s="12">
        <f t="shared" si="101"/>
        <v>9.01599437401951E-06</v>
      </c>
      <c r="CD211" s="12">
        <f t="shared" si="101"/>
        <v>2.2539985935048778E-05</v>
      </c>
      <c r="CE211" s="12">
        <f t="shared" si="101"/>
        <v>4.5079971870097556E-05</v>
      </c>
      <c r="CF211" s="12">
        <f t="shared" si="101"/>
        <v>9.01599437401951E-06</v>
      </c>
      <c r="CG211" s="12">
        <f t="shared" si="101"/>
        <v>2.704798312205853E-05</v>
      </c>
      <c r="CH211" s="12">
        <f t="shared" si="101"/>
        <v>7.212795499215608E-05</v>
      </c>
      <c r="CI211" s="12">
        <f t="shared" si="101"/>
        <v>0.0002704798312205853</v>
      </c>
      <c r="CJ211" s="12">
        <f t="shared" si="101"/>
        <v>3.155598030906829E-05</v>
      </c>
      <c r="CK211" s="12">
        <f t="shared" si="101"/>
        <v>0.00011269992967524388</v>
      </c>
      <c r="CL211" s="12">
        <f t="shared" si="101"/>
        <v>5.409596624411706E-05</v>
      </c>
      <c r="CM211" s="12">
        <f t="shared" si="101"/>
        <v>0.00017581189029338047</v>
      </c>
      <c r="CN211" s="12">
        <f t="shared" si="101"/>
        <v>0.00011720792686225363</v>
      </c>
      <c r="CO211" s="12">
        <f t="shared" si="101"/>
        <v>9.01599437401951E-06</v>
      </c>
      <c r="CP211" s="12">
        <f t="shared" si="101"/>
        <v>9.01599437401951E-06</v>
      </c>
      <c r="CQ211" s="12">
        <f t="shared" si="101"/>
        <v>1.803198874803902E-05</v>
      </c>
      <c r="CR211" s="12">
        <f t="shared" si="101"/>
        <v>3.155598030906829E-05</v>
      </c>
      <c r="CS211" s="12">
        <f t="shared" si="101"/>
        <v>1.803198874803902E-05</v>
      </c>
      <c r="CT211" s="12">
        <f t="shared" si="101"/>
        <v>1.803198874803902E-05</v>
      </c>
      <c r="CU211" s="12">
        <f aca="true" t="shared" si="102" ref="CU211:EG211">CU210/221828</f>
        <v>9.01599437401951E-06</v>
      </c>
      <c r="CV211" s="12">
        <f t="shared" si="102"/>
        <v>0.00010819193248823413</v>
      </c>
      <c r="CW211" s="12">
        <f t="shared" si="102"/>
        <v>0.0006040716230593072</v>
      </c>
      <c r="CX211" s="12">
        <f t="shared" si="102"/>
        <v>0.0002614638368465658</v>
      </c>
      <c r="CY211" s="12">
        <f t="shared" si="102"/>
        <v>6.311196061813658E-05</v>
      </c>
      <c r="CZ211" s="12">
        <f t="shared" si="102"/>
        <v>0.00016679589591936093</v>
      </c>
      <c r="DA211" s="12">
        <f t="shared" si="102"/>
        <v>5.8603963431126816E-05</v>
      </c>
      <c r="DB211" s="12">
        <f t="shared" si="102"/>
        <v>6.761995780514633E-05</v>
      </c>
      <c r="DC211" s="12">
        <f t="shared" si="102"/>
        <v>5.8603963431126816E-05</v>
      </c>
      <c r="DD211" s="12">
        <f t="shared" si="102"/>
        <v>0.000202859873415439</v>
      </c>
      <c r="DE211" s="12">
        <f t="shared" si="102"/>
        <v>0.0012983031898588094</v>
      </c>
      <c r="DF211" s="12">
        <f t="shared" si="102"/>
        <v>0.43511188849018156</v>
      </c>
      <c r="DG211" s="12">
        <f t="shared" si="102"/>
        <v>0.000202859873415439</v>
      </c>
      <c r="DH211" s="12">
        <f t="shared" si="102"/>
        <v>0.0005589916511892097</v>
      </c>
      <c r="DI211" s="12">
        <f t="shared" si="102"/>
        <v>9.015994374019511E-05</v>
      </c>
      <c r="DJ211" s="12">
        <f t="shared" si="102"/>
        <v>9.01599437401951E-06</v>
      </c>
      <c r="DK211" s="12">
        <f t="shared" si="102"/>
        <v>0.00019384387904141948</v>
      </c>
      <c r="DL211" s="12">
        <f t="shared" si="102"/>
        <v>0.0004823556990100438</v>
      </c>
      <c r="DM211" s="12">
        <f t="shared" si="102"/>
        <v>1.803198874803902E-05</v>
      </c>
      <c r="DN211" s="12">
        <f t="shared" si="102"/>
        <v>5.8603963431126816E-05</v>
      </c>
      <c r="DO211" s="12">
        <f t="shared" si="102"/>
        <v>4.5079971870097556E-05</v>
      </c>
      <c r="DP211" s="12">
        <f t="shared" si="102"/>
        <v>8.565194655318536E-05</v>
      </c>
      <c r="DQ211" s="12">
        <f t="shared" si="102"/>
        <v>5.409596624411706E-05</v>
      </c>
      <c r="DR211" s="12">
        <f t="shared" si="102"/>
        <v>1.3523991561029266E-05</v>
      </c>
      <c r="DS211" s="12">
        <f t="shared" si="102"/>
        <v>0.0054321366103467555</v>
      </c>
      <c r="DT211" s="12">
        <f t="shared" si="102"/>
        <v>0.00035613177777377066</v>
      </c>
      <c r="DU211" s="12">
        <f t="shared" si="102"/>
        <v>0.0001217159240492634</v>
      </c>
      <c r="DV211" s="12">
        <f t="shared" si="102"/>
        <v>5.409596624411706E-05</v>
      </c>
      <c r="DW211" s="12">
        <f t="shared" si="102"/>
        <v>0.0003020358115296536</v>
      </c>
      <c r="DX211" s="12">
        <f t="shared" si="102"/>
        <v>8.565194655318536E-05</v>
      </c>
      <c r="DY211" s="12">
        <f t="shared" si="102"/>
        <v>9.01599437401951E-06</v>
      </c>
      <c r="DZ211" s="12">
        <f t="shared" si="102"/>
        <v>5.8603963431126816E-05</v>
      </c>
      <c r="EA211" s="12">
        <f t="shared" si="102"/>
        <v>0.00025695583965955603</v>
      </c>
      <c r="EB211" s="12">
        <f t="shared" si="102"/>
        <v>0.00023892385091151702</v>
      </c>
      <c r="EC211" s="12">
        <f t="shared" si="102"/>
        <v>0.00017130389310637072</v>
      </c>
      <c r="ED211" s="12">
        <f t="shared" si="102"/>
        <v>4.958796905710731E-05</v>
      </c>
      <c r="EE211" s="12">
        <f t="shared" si="102"/>
        <v>2.704798312205853E-05</v>
      </c>
      <c r="EF211" s="12">
        <f t="shared" si="102"/>
        <v>4.5079971870097556E-05</v>
      </c>
      <c r="EG211" s="12">
        <f t="shared" si="102"/>
        <v>1.3523991561029266E-05</v>
      </c>
    </row>
    <row r="212" spans="2:137" ht="4.5" customHeight="1">
      <c r="B212" s="13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8"/>
      <c r="DU212" s="8"/>
      <c r="DV212" s="8"/>
      <c r="DW212" s="8"/>
      <c r="DX212" s="8"/>
      <c r="DY212" s="8"/>
      <c r="DZ212" s="8"/>
      <c r="EA212" s="8"/>
      <c r="EB212" s="8"/>
      <c r="EC212" s="8"/>
      <c r="ED212" s="8"/>
      <c r="EE212" s="8"/>
      <c r="EF212" s="8"/>
      <c r="EG212" s="8"/>
    </row>
    <row r="213" spans="1:137" ht="12.75">
      <c r="A213" s="3" t="s">
        <v>91</v>
      </c>
      <c r="B213" s="13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  <c r="DS213" s="8"/>
      <c r="DT213" s="8"/>
      <c r="DU213" s="8"/>
      <c r="DV213" s="8"/>
      <c r="DW213" s="8"/>
      <c r="DX213" s="8"/>
      <c r="DY213" s="8"/>
      <c r="DZ213" s="8"/>
      <c r="EA213" s="8"/>
      <c r="EB213" s="8"/>
      <c r="EC213" s="8"/>
      <c r="ED213" s="8"/>
      <c r="EE213" s="8"/>
      <c r="EF213" s="8"/>
      <c r="EG213" s="8"/>
    </row>
    <row r="214" spans="2:137" ht="12.75">
      <c r="B214" s="7" t="s">
        <v>75</v>
      </c>
      <c r="C214" s="8">
        <v>11</v>
      </c>
      <c r="D214" s="8">
        <v>19</v>
      </c>
      <c r="E214" s="8">
        <v>19</v>
      </c>
      <c r="F214" s="8">
        <v>20</v>
      </c>
      <c r="G214" s="8">
        <v>82</v>
      </c>
      <c r="H214" s="8">
        <v>27</v>
      </c>
      <c r="I214" s="8">
        <v>20</v>
      </c>
      <c r="J214" s="8">
        <v>10</v>
      </c>
      <c r="K214" s="8">
        <v>9</v>
      </c>
      <c r="L214" s="8">
        <v>22</v>
      </c>
      <c r="M214" s="8">
        <v>4</v>
      </c>
      <c r="N214" s="8">
        <v>154</v>
      </c>
      <c r="O214" s="8">
        <v>38</v>
      </c>
      <c r="P214" s="8">
        <v>25</v>
      </c>
      <c r="Q214" s="8">
        <v>50</v>
      </c>
      <c r="R214" s="8">
        <v>169</v>
      </c>
      <c r="S214" s="8">
        <v>43238</v>
      </c>
      <c r="T214" s="8">
        <v>2861</v>
      </c>
      <c r="U214" s="8">
        <v>5</v>
      </c>
      <c r="V214" s="8">
        <v>6</v>
      </c>
      <c r="W214" s="8">
        <v>1</v>
      </c>
      <c r="X214" s="8">
        <v>7</v>
      </c>
      <c r="Y214" s="8">
        <v>207</v>
      </c>
      <c r="Z214" s="8">
        <v>121</v>
      </c>
      <c r="AA214" s="8">
        <v>4</v>
      </c>
      <c r="AB214" s="8">
        <v>4</v>
      </c>
      <c r="AC214" s="8">
        <v>1</v>
      </c>
      <c r="AD214" s="8">
        <v>6</v>
      </c>
      <c r="AE214" s="8">
        <v>5</v>
      </c>
      <c r="AF214" s="8">
        <v>25</v>
      </c>
      <c r="AG214" s="8">
        <v>224</v>
      </c>
      <c r="AH214" s="8">
        <v>5</v>
      </c>
      <c r="AI214" s="8">
        <v>4</v>
      </c>
      <c r="AJ214" s="8">
        <v>14</v>
      </c>
      <c r="AK214" s="8">
        <v>0</v>
      </c>
      <c r="AL214" s="8">
        <v>37</v>
      </c>
      <c r="AM214" s="8">
        <v>4</v>
      </c>
      <c r="AN214" s="8">
        <v>2</v>
      </c>
      <c r="AO214" s="8">
        <v>23</v>
      </c>
      <c r="AP214" s="8">
        <v>43</v>
      </c>
      <c r="AQ214" s="8">
        <v>5</v>
      </c>
      <c r="AR214" s="8">
        <v>10</v>
      </c>
      <c r="AS214" s="8">
        <v>58</v>
      </c>
      <c r="AT214" s="8">
        <v>16</v>
      </c>
      <c r="AU214" s="8">
        <v>16</v>
      </c>
      <c r="AV214" s="8">
        <v>17</v>
      </c>
      <c r="AW214" s="8">
        <v>141</v>
      </c>
      <c r="AX214" s="8">
        <v>14</v>
      </c>
      <c r="AY214" s="8">
        <v>19</v>
      </c>
      <c r="AZ214" s="8">
        <v>710</v>
      </c>
      <c r="BA214" s="8">
        <v>10</v>
      </c>
      <c r="BB214" s="8">
        <v>3</v>
      </c>
      <c r="BC214" s="8">
        <v>14</v>
      </c>
      <c r="BD214" s="8">
        <v>50</v>
      </c>
      <c r="BE214" s="8">
        <v>3</v>
      </c>
      <c r="BF214" s="8">
        <v>6</v>
      </c>
      <c r="BG214" s="8">
        <v>2</v>
      </c>
      <c r="BH214" s="8">
        <v>8</v>
      </c>
      <c r="BI214" s="8">
        <v>4</v>
      </c>
      <c r="BJ214" s="8">
        <v>6</v>
      </c>
      <c r="BK214" s="8">
        <v>19</v>
      </c>
      <c r="BL214" s="8">
        <v>1</v>
      </c>
      <c r="BM214" s="8">
        <v>24</v>
      </c>
      <c r="BN214" s="8">
        <v>5</v>
      </c>
      <c r="BO214" s="8">
        <v>3</v>
      </c>
      <c r="BP214" s="8">
        <v>1</v>
      </c>
      <c r="BQ214" s="8">
        <v>68</v>
      </c>
      <c r="BR214" s="8">
        <v>5</v>
      </c>
      <c r="BS214" s="8">
        <v>4</v>
      </c>
      <c r="BT214" s="8">
        <v>2</v>
      </c>
      <c r="BU214" s="8">
        <v>23</v>
      </c>
      <c r="BV214" s="8">
        <v>4660</v>
      </c>
      <c r="BW214" s="8">
        <v>4</v>
      </c>
      <c r="BX214" s="8">
        <v>2</v>
      </c>
      <c r="BY214" s="8">
        <v>3</v>
      </c>
      <c r="BZ214" s="8">
        <v>2</v>
      </c>
      <c r="CA214" s="8">
        <v>13</v>
      </c>
      <c r="CB214" s="8">
        <v>5</v>
      </c>
      <c r="CC214" s="8">
        <v>3</v>
      </c>
      <c r="CD214" s="8">
        <v>2</v>
      </c>
      <c r="CE214" s="8">
        <v>2</v>
      </c>
      <c r="CF214" s="8">
        <v>5</v>
      </c>
      <c r="CG214" s="8">
        <v>4</v>
      </c>
      <c r="CH214" s="8">
        <v>20</v>
      </c>
      <c r="CI214" s="8">
        <v>37</v>
      </c>
      <c r="CJ214" s="8">
        <v>1</v>
      </c>
      <c r="CK214" s="8">
        <v>5</v>
      </c>
      <c r="CL214" s="8">
        <v>15</v>
      </c>
      <c r="CM214" s="8">
        <v>3</v>
      </c>
      <c r="CN214" s="8">
        <v>4</v>
      </c>
      <c r="CO214" s="8">
        <v>1</v>
      </c>
      <c r="CP214" s="8">
        <v>1</v>
      </c>
      <c r="CQ214" s="8">
        <v>17</v>
      </c>
      <c r="CR214" s="8">
        <v>10</v>
      </c>
      <c r="CS214" s="8">
        <v>2</v>
      </c>
      <c r="CT214" s="8">
        <v>1</v>
      </c>
      <c r="CU214" s="8">
        <v>0</v>
      </c>
      <c r="CV214" s="8">
        <v>5</v>
      </c>
      <c r="CW214" s="8">
        <v>28</v>
      </c>
      <c r="CX214" s="8">
        <v>9</v>
      </c>
      <c r="CY214" s="8">
        <v>5</v>
      </c>
      <c r="CZ214" s="8">
        <v>23</v>
      </c>
      <c r="DA214" s="8">
        <v>9</v>
      </c>
      <c r="DB214" s="8">
        <v>17</v>
      </c>
      <c r="DC214" s="8">
        <v>10</v>
      </c>
      <c r="DD214" s="8">
        <v>15</v>
      </c>
      <c r="DE214" s="8">
        <v>95</v>
      </c>
      <c r="DF214" s="8">
        <v>19579</v>
      </c>
      <c r="DG214" s="8">
        <v>11</v>
      </c>
      <c r="DH214" s="8">
        <v>77</v>
      </c>
      <c r="DI214" s="8">
        <v>23</v>
      </c>
      <c r="DJ214" s="8">
        <v>9</v>
      </c>
      <c r="DK214" s="8">
        <v>17</v>
      </c>
      <c r="DL214" s="8">
        <v>66</v>
      </c>
      <c r="DM214" s="8">
        <v>8</v>
      </c>
      <c r="DN214" s="8">
        <v>3</v>
      </c>
      <c r="DO214" s="8">
        <v>10</v>
      </c>
      <c r="DP214" s="8">
        <v>7</v>
      </c>
      <c r="DQ214" s="8">
        <v>7</v>
      </c>
      <c r="DR214" s="8">
        <v>8</v>
      </c>
      <c r="DS214" s="8">
        <v>125</v>
      </c>
      <c r="DT214" s="8">
        <v>40</v>
      </c>
      <c r="DU214" s="8">
        <v>2</v>
      </c>
      <c r="DV214" s="8">
        <v>1</v>
      </c>
      <c r="DW214" s="8">
        <v>10</v>
      </c>
      <c r="DX214" s="8">
        <v>34</v>
      </c>
      <c r="DY214" s="8">
        <v>3</v>
      </c>
      <c r="DZ214" s="8">
        <v>6</v>
      </c>
      <c r="EA214" s="8">
        <v>12</v>
      </c>
      <c r="EB214" s="8">
        <v>12</v>
      </c>
      <c r="EC214" s="8">
        <v>23</v>
      </c>
      <c r="ED214" s="8">
        <v>4</v>
      </c>
      <c r="EE214" s="8">
        <v>1</v>
      </c>
      <c r="EF214" s="8">
        <v>3</v>
      </c>
      <c r="EG214" s="8">
        <v>0</v>
      </c>
    </row>
    <row r="215" spans="1:137" ht="12.75">
      <c r="A215" s="9" t="s">
        <v>14</v>
      </c>
      <c r="C215" s="8">
        <v>11</v>
      </c>
      <c r="D215" s="8">
        <v>19</v>
      </c>
      <c r="E215" s="8">
        <v>19</v>
      </c>
      <c r="F215" s="8">
        <v>20</v>
      </c>
      <c r="G215" s="8">
        <v>82</v>
      </c>
      <c r="H215" s="8">
        <v>27</v>
      </c>
      <c r="I215" s="8">
        <v>20</v>
      </c>
      <c r="J215" s="8">
        <v>10</v>
      </c>
      <c r="K215" s="8">
        <v>9</v>
      </c>
      <c r="L215" s="8">
        <v>22</v>
      </c>
      <c r="M215" s="8">
        <v>4</v>
      </c>
      <c r="N215" s="8">
        <v>154</v>
      </c>
      <c r="O215" s="8">
        <v>38</v>
      </c>
      <c r="P215" s="8">
        <v>25</v>
      </c>
      <c r="Q215" s="8">
        <v>50</v>
      </c>
      <c r="R215" s="8">
        <v>169</v>
      </c>
      <c r="S215" s="8">
        <v>43238</v>
      </c>
      <c r="T215" s="8">
        <v>2861</v>
      </c>
      <c r="U215" s="8">
        <v>5</v>
      </c>
      <c r="V215" s="8">
        <v>6</v>
      </c>
      <c r="W215" s="8">
        <v>1</v>
      </c>
      <c r="X215" s="8">
        <v>7</v>
      </c>
      <c r="Y215" s="8">
        <v>207</v>
      </c>
      <c r="Z215" s="8">
        <v>121</v>
      </c>
      <c r="AA215" s="8">
        <v>4</v>
      </c>
      <c r="AB215" s="8">
        <v>4</v>
      </c>
      <c r="AC215" s="8">
        <v>1</v>
      </c>
      <c r="AD215" s="8">
        <v>6</v>
      </c>
      <c r="AE215" s="8">
        <v>5</v>
      </c>
      <c r="AF215" s="8">
        <v>25</v>
      </c>
      <c r="AG215" s="8">
        <v>224</v>
      </c>
      <c r="AH215" s="8">
        <v>5</v>
      </c>
      <c r="AI215" s="8">
        <v>4</v>
      </c>
      <c r="AJ215" s="8">
        <v>14</v>
      </c>
      <c r="AK215" s="8">
        <v>0</v>
      </c>
      <c r="AL215" s="8">
        <v>37</v>
      </c>
      <c r="AM215" s="8">
        <v>4</v>
      </c>
      <c r="AN215" s="8">
        <v>2</v>
      </c>
      <c r="AO215" s="8">
        <v>23</v>
      </c>
      <c r="AP215" s="8">
        <v>43</v>
      </c>
      <c r="AQ215" s="8">
        <v>5</v>
      </c>
      <c r="AR215" s="8">
        <v>10</v>
      </c>
      <c r="AS215" s="8">
        <v>58</v>
      </c>
      <c r="AT215" s="8">
        <v>16</v>
      </c>
      <c r="AU215" s="8">
        <v>16</v>
      </c>
      <c r="AV215" s="8">
        <v>17</v>
      </c>
      <c r="AW215" s="8">
        <v>141</v>
      </c>
      <c r="AX215" s="8">
        <v>14</v>
      </c>
      <c r="AY215" s="8">
        <v>19</v>
      </c>
      <c r="AZ215" s="8">
        <v>710</v>
      </c>
      <c r="BA215" s="8">
        <v>10</v>
      </c>
      <c r="BB215" s="8">
        <v>3</v>
      </c>
      <c r="BC215" s="8">
        <v>14</v>
      </c>
      <c r="BD215" s="8">
        <v>50</v>
      </c>
      <c r="BE215" s="8">
        <v>3</v>
      </c>
      <c r="BF215" s="8">
        <v>6</v>
      </c>
      <c r="BG215" s="8">
        <v>2</v>
      </c>
      <c r="BH215" s="8">
        <v>8</v>
      </c>
      <c r="BI215" s="8">
        <v>4</v>
      </c>
      <c r="BJ215" s="8">
        <v>6</v>
      </c>
      <c r="BK215" s="8">
        <v>19</v>
      </c>
      <c r="BL215" s="8">
        <v>1</v>
      </c>
      <c r="BM215" s="8">
        <v>24</v>
      </c>
      <c r="BN215" s="8">
        <v>5</v>
      </c>
      <c r="BO215" s="8">
        <v>3</v>
      </c>
      <c r="BP215" s="8">
        <v>1</v>
      </c>
      <c r="BQ215" s="8">
        <v>68</v>
      </c>
      <c r="BR215" s="8">
        <v>5</v>
      </c>
      <c r="BS215" s="8">
        <v>4</v>
      </c>
      <c r="BT215" s="8">
        <v>2</v>
      </c>
      <c r="BU215" s="8">
        <v>23</v>
      </c>
      <c r="BV215" s="8">
        <v>4660</v>
      </c>
      <c r="BW215" s="8">
        <v>4</v>
      </c>
      <c r="BX215" s="8">
        <v>2</v>
      </c>
      <c r="BY215" s="8">
        <v>3</v>
      </c>
      <c r="BZ215" s="8">
        <v>2</v>
      </c>
      <c r="CA215" s="8">
        <v>13</v>
      </c>
      <c r="CB215" s="8">
        <v>5</v>
      </c>
      <c r="CC215" s="8">
        <v>3</v>
      </c>
      <c r="CD215" s="8">
        <v>2</v>
      </c>
      <c r="CE215" s="8">
        <v>2</v>
      </c>
      <c r="CF215" s="8">
        <v>5</v>
      </c>
      <c r="CG215" s="8">
        <v>4</v>
      </c>
      <c r="CH215" s="8">
        <v>20</v>
      </c>
      <c r="CI215" s="8">
        <v>37</v>
      </c>
      <c r="CJ215" s="8">
        <v>1</v>
      </c>
      <c r="CK215" s="8">
        <v>5</v>
      </c>
      <c r="CL215" s="8">
        <v>15</v>
      </c>
      <c r="CM215" s="8">
        <v>3</v>
      </c>
      <c r="CN215" s="8">
        <v>4</v>
      </c>
      <c r="CO215" s="8">
        <v>1</v>
      </c>
      <c r="CP215" s="8">
        <v>1</v>
      </c>
      <c r="CQ215" s="8">
        <v>17</v>
      </c>
      <c r="CR215" s="8">
        <v>10</v>
      </c>
      <c r="CS215" s="8">
        <v>2</v>
      </c>
      <c r="CT215" s="8">
        <v>1</v>
      </c>
      <c r="CU215" s="8">
        <v>0</v>
      </c>
      <c r="CV215" s="8">
        <v>5</v>
      </c>
      <c r="CW215" s="8">
        <v>28</v>
      </c>
      <c r="CX215" s="8">
        <v>9</v>
      </c>
      <c r="CY215" s="8">
        <v>5</v>
      </c>
      <c r="CZ215" s="8">
        <v>23</v>
      </c>
      <c r="DA215" s="8">
        <v>9</v>
      </c>
      <c r="DB215" s="8">
        <v>17</v>
      </c>
      <c r="DC215" s="8">
        <v>10</v>
      </c>
      <c r="DD215" s="8">
        <v>15</v>
      </c>
      <c r="DE215" s="8">
        <v>95</v>
      </c>
      <c r="DF215" s="8">
        <v>19579</v>
      </c>
      <c r="DG215" s="8">
        <v>11</v>
      </c>
      <c r="DH215" s="8">
        <v>77</v>
      </c>
      <c r="DI215" s="8">
        <v>23</v>
      </c>
      <c r="DJ215" s="8">
        <v>9</v>
      </c>
      <c r="DK215" s="8">
        <v>17</v>
      </c>
      <c r="DL215" s="8">
        <v>66</v>
      </c>
      <c r="DM215" s="8">
        <v>8</v>
      </c>
      <c r="DN215" s="8">
        <v>3</v>
      </c>
      <c r="DO215" s="8">
        <v>10</v>
      </c>
      <c r="DP215" s="8">
        <v>7</v>
      </c>
      <c r="DQ215" s="8">
        <v>7</v>
      </c>
      <c r="DR215" s="8">
        <v>8</v>
      </c>
      <c r="DS215" s="8">
        <v>125</v>
      </c>
      <c r="DT215" s="8">
        <v>40</v>
      </c>
      <c r="DU215" s="8">
        <v>2</v>
      </c>
      <c r="DV215" s="8">
        <v>1</v>
      </c>
      <c r="DW215" s="8">
        <v>10</v>
      </c>
      <c r="DX215" s="8">
        <v>34</v>
      </c>
      <c r="DY215" s="8">
        <v>3</v>
      </c>
      <c r="DZ215" s="8">
        <v>6</v>
      </c>
      <c r="EA215" s="8">
        <v>12</v>
      </c>
      <c r="EB215" s="8">
        <v>12</v>
      </c>
      <c r="EC215" s="8">
        <v>23</v>
      </c>
      <c r="ED215" s="8">
        <v>4</v>
      </c>
      <c r="EE215" s="8">
        <v>1</v>
      </c>
      <c r="EF215" s="8">
        <v>3</v>
      </c>
      <c r="EG215" s="8">
        <v>0</v>
      </c>
    </row>
    <row r="216" spans="2:137" s="10" customFormat="1" ht="12.75">
      <c r="B216" s="11" t="s">
        <v>118</v>
      </c>
      <c r="C216" s="12">
        <f aca="true" t="shared" si="103" ref="C216:AH216">C215/73932</f>
        <v>0.00014878537034031272</v>
      </c>
      <c r="D216" s="12">
        <f t="shared" si="103"/>
        <v>0.0002569929124059947</v>
      </c>
      <c r="E216" s="12">
        <f t="shared" si="103"/>
        <v>0.0002569929124059947</v>
      </c>
      <c r="F216" s="12">
        <f t="shared" si="103"/>
        <v>0.00027051885516420494</v>
      </c>
      <c r="G216" s="12">
        <f t="shared" si="103"/>
        <v>0.0011091273061732403</v>
      </c>
      <c r="H216" s="12">
        <f t="shared" si="103"/>
        <v>0.0003652004544716767</v>
      </c>
      <c r="I216" s="12">
        <f t="shared" si="103"/>
        <v>0.00027051885516420494</v>
      </c>
      <c r="J216" s="12">
        <f t="shared" si="103"/>
        <v>0.00013525942758210247</v>
      </c>
      <c r="K216" s="12">
        <f t="shared" si="103"/>
        <v>0.00012173348482389222</v>
      </c>
      <c r="L216" s="12">
        <f t="shared" si="103"/>
        <v>0.00029757074068062543</v>
      </c>
      <c r="M216" s="12">
        <f t="shared" si="103"/>
        <v>5.410377103284099E-05</v>
      </c>
      <c r="N216" s="12">
        <f t="shared" si="103"/>
        <v>0.002082995184764378</v>
      </c>
      <c r="O216" s="12">
        <f t="shared" si="103"/>
        <v>0.0005139858248119894</v>
      </c>
      <c r="P216" s="12">
        <f t="shared" si="103"/>
        <v>0.0003381485689552562</v>
      </c>
      <c r="Q216" s="12">
        <f t="shared" si="103"/>
        <v>0.0006762971379105124</v>
      </c>
      <c r="R216" s="12">
        <f t="shared" si="103"/>
        <v>0.0022858843261375317</v>
      </c>
      <c r="S216" s="12">
        <f t="shared" si="103"/>
        <v>0.5848347129794946</v>
      </c>
      <c r="T216" s="12">
        <f t="shared" si="103"/>
        <v>0.03869772223123952</v>
      </c>
      <c r="U216" s="12">
        <f t="shared" si="103"/>
        <v>6.762971379105123E-05</v>
      </c>
      <c r="V216" s="12">
        <f t="shared" si="103"/>
        <v>8.115565654926148E-05</v>
      </c>
      <c r="W216" s="12">
        <f t="shared" si="103"/>
        <v>1.3525942758210247E-05</v>
      </c>
      <c r="X216" s="12">
        <f t="shared" si="103"/>
        <v>9.468159930747173E-05</v>
      </c>
      <c r="Y216" s="12">
        <f t="shared" si="103"/>
        <v>0.002799870150949521</v>
      </c>
      <c r="Z216" s="12">
        <f t="shared" si="103"/>
        <v>0.00163663907374344</v>
      </c>
      <c r="AA216" s="12">
        <f t="shared" si="103"/>
        <v>5.410377103284099E-05</v>
      </c>
      <c r="AB216" s="12">
        <f t="shared" si="103"/>
        <v>5.410377103284099E-05</v>
      </c>
      <c r="AC216" s="12">
        <f t="shared" si="103"/>
        <v>1.3525942758210247E-05</v>
      </c>
      <c r="AD216" s="12">
        <f t="shared" si="103"/>
        <v>8.115565654926148E-05</v>
      </c>
      <c r="AE216" s="12">
        <f t="shared" si="103"/>
        <v>6.762971379105123E-05</v>
      </c>
      <c r="AF216" s="12">
        <f t="shared" si="103"/>
        <v>0.0003381485689552562</v>
      </c>
      <c r="AG216" s="12">
        <f t="shared" si="103"/>
        <v>0.0030298111778390953</v>
      </c>
      <c r="AH216" s="12">
        <f t="shared" si="103"/>
        <v>6.762971379105123E-05</v>
      </c>
      <c r="AI216" s="12">
        <f aca="true" t="shared" si="104" ref="AI216:CT216">AI215/73932</f>
        <v>5.410377103284099E-05</v>
      </c>
      <c r="AJ216" s="12">
        <f t="shared" si="104"/>
        <v>0.00018936319861494346</v>
      </c>
      <c r="AK216" s="12">
        <f t="shared" si="104"/>
        <v>0</v>
      </c>
      <c r="AL216" s="12">
        <f t="shared" si="104"/>
        <v>0.0005004598820537792</v>
      </c>
      <c r="AM216" s="12">
        <f t="shared" si="104"/>
        <v>5.410377103284099E-05</v>
      </c>
      <c r="AN216" s="12">
        <f t="shared" si="104"/>
        <v>2.7051885516420494E-05</v>
      </c>
      <c r="AO216" s="12">
        <f t="shared" si="104"/>
        <v>0.0003110966834388357</v>
      </c>
      <c r="AP216" s="12">
        <f t="shared" si="104"/>
        <v>0.0005816155386030406</v>
      </c>
      <c r="AQ216" s="12">
        <f t="shared" si="104"/>
        <v>6.762971379105123E-05</v>
      </c>
      <c r="AR216" s="12">
        <f t="shared" si="104"/>
        <v>0.00013525942758210247</v>
      </c>
      <c r="AS216" s="12">
        <f t="shared" si="104"/>
        <v>0.0007845046799761944</v>
      </c>
      <c r="AT216" s="12">
        <f t="shared" si="104"/>
        <v>0.00021641508413136395</v>
      </c>
      <c r="AU216" s="12">
        <f t="shared" si="104"/>
        <v>0.00021641508413136395</v>
      </c>
      <c r="AV216" s="12">
        <f t="shared" si="104"/>
        <v>0.0002299410268895742</v>
      </c>
      <c r="AW216" s="12">
        <f t="shared" si="104"/>
        <v>0.0019071579289076449</v>
      </c>
      <c r="AX216" s="12">
        <f t="shared" si="104"/>
        <v>0.00018936319861494346</v>
      </c>
      <c r="AY216" s="12">
        <f t="shared" si="104"/>
        <v>0.0002569929124059947</v>
      </c>
      <c r="AZ216" s="12">
        <f t="shared" si="104"/>
        <v>0.009603419358329276</v>
      </c>
      <c r="BA216" s="12">
        <f t="shared" si="104"/>
        <v>0.00013525942758210247</v>
      </c>
      <c r="BB216" s="12">
        <f t="shared" si="104"/>
        <v>4.057782827463074E-05</v>
      </c>
      <c r="BC216" s="12">
        <f t="shared" si="104"/>
        <v>0.00018936319861494346</v>
      </c>
      <c r="BD216" s="12">
        <f t="shared" si="104"/>
        <v>0.0006762971379105124</v>
      </c>
      <c r="BE216" s="12">
        <f t="shared" si="104"/>
        <v>4.057782827463074E-05</v>
      </c>
      <c r="BF216" s="12">
        <f t="shared" si="104"/>
        <v>8.115565654926148E-05</v>
      </c>
      <c r="BG216" s="12">
        <f t="shared" si="104"/>
        <v>2.7051885516420494E-05</v>
      </c>
      <c r="BH216" s="12">
        <f t="shared" si="104"/>
        <v>0.00010820754206568198</v>
      </c>
      <c r="BI216" s="12">
        <f t="shared" si="104"/>
        <v>5.410377103284099E-05</v>
      </c>
      <c r="BJ216" s="12">
        <f t="shared" si="104"/>
        <v>8.115565654926148E-05</v>
      </c>
      <c r="BK216" s="12">
        <f t="shared" si="104"/>
        <v>0.0002569929124059947</v>
      </c>
      <c r="BL216" s="12">
        <f t="shared" si="104"/>
        <v>1.3525942758210247E-05</v>
      </c>
      <c r="BM216" s="12">
        <f t="shared" si="104"/>
        <v>0.00032462262619704593</v>
      </c>
      <c r="BN216" s="12">
        <f t="shared" si="104"/>
        <v>6.762971379105123E-05</v>
      </c>
      <c r="BO216" s="12">
        <f t="shared" si="104"/>
        <v>4.057782827463074E-05</v>
      </c>
      <c r="BP216" s="12">
        <f t="shared" si="104"/>
        <v>1.3525942758210247E-05</v>
      </c>
      <c r="BQ216" s="12">
        <f t="shared" si="104"/>
        <v>0.0009197641075582968</v>
      </c>
      <c r="BR216" s="12">
        <f t="shared" si="104"/>
        <v>6.762971379105123E-05</v>
      </c>
      <c r="BS216" s="12">
        <f t="shared" si="104"/>
        <v>5.410377103284099E-05</v>
      </c>
      <c r="BT216" s="12">
        <f t="shared" si="104"/>
        <v>2.7051885516420494E-05</v>
      </c>
      <c r="BU216" s="12">
        <f t="shared" si="104"/>
        <v>0.0003110966834388357</v>
      </c>
      <c r="BV216" s="12">
        <f t="shared" si="104"/>
        <v>0.06303089325325975</v>
      </c>
      <c r="BW216" s="12">
        <f t="shared" si="104"/>
        <v>5.410377103284099E-05</v>
      </c>
      <c r="BX216" s="12">
        <f t="shared" si="104"/>
        <v>2.7051885516420494E-05</v>
      </c>
      <c r="BY216" s="12">
        <f t="shared" si="104"/>
        <v>4.057782827463074E-05</v>
      </c>
      <c r="BZ216" s="12">
        <f t="shared" si="104"/>
        <v>2.7051885516420494E-05</v>
      </c>
      <c r="CA216" s="12">
        <f t="shared" si="104"/>
        <v>0.0001758372558567332</v>
      </c>
      <c r="CB216" s="12">
        <f t="shared" si="104"/>
        <v>6.762971379105123E-05</v>
      </c>
      <c r="CC216" s="12">
        <f t="shared" si="104"/>
        <v>4.057782827463074E-05</v>
      </c>
      <c r="CD216" s="12">
        <f t="shared" si="104"/>
        <v>2.7051885516420494E-05</v>
      </c>
      <c r="CE216" s="12">
        <f t="shared" si="104"/>
        <v>2.7051885516420494E-05</v>
      </c>
      <c r="CF216" s="12">
        <f t="shared" si="104"/>
        <v>6.762971379105123E-05</v>
      </c>
      <c r="CG216" s="12">
        <f t="shared" si="104"/>
        <v>5.410377103284099E-05</v>
      </c>
      <c r="CH216" s="12">
        <f t="shared" si="104"/>
        <v>0.00027051885516420494</v>
      </c>
      <c r="CI216" s="12">
        <f t="shared" si="104"/>
        <v>0.0005004598820537792</v>
      </c>
      <c r="CJ216" s="12">
        <f t="shared" si="104"/>
        <v>1.3525942758210247E-05</v>
      </c>
      <c r="CK216" s="12">
        <f t="shared" si="104"/>
        <v>6.762971379105123E-05</v>
      </c>
      <c r="CL216" s="12">
        <f t="shared" si="104"/>
        <v>0.0002028891413731537</v>
      </c>
      <c r="CM216" s="12">
        <f t="shared" si="104"/>
        <v>4.057782827463074E-05</v>
      </c>
      <c r="CN216" s="12">
        <f t="shared" si="104"/>
        <v>5.410377103284099E-05</v>
      </c>
      <c r="CO216" s="12">
        <f t="shared" si="104"/>
        <v>1.3525942758210247E-05</v>
      </c>
      <c r="CP216" s="12">
        <f t="shared" si="104"/>
        <v>1.3525942758210247E-05</v>
      </c>
      <c r="CQ216" s="12">
        <f t="shared" si="104"/>
        <v>0.0002299410268895742</v>
      </c>
      <c r="CR216" s="12">
        <f t="shared" si="104"/>
        <v>0.00013525942758210247</v>
      </c>
      <c r="CS216" s="12">
        <f t="shared" si="104"/>
        <v>2.7051885516420494E-05</v>
      </c>
      <c r="CT216" s="12">
        <f t="shared" si="104"/>
        <v>1.3525942758210247E-05</v>
      </c>
      <c r="CU216" s="12">
        <f aca="true" t="shared" si="105" ref="CU216:EG216">CU215/73932</f>
        <v>0</v>
      </c>
      <c r="CV216" s="12">
        <f t="shared" si="105"/>
        <v>6.762971379105123E-05</v>
      </c>
      <c r="CW216" s="12">
        <f t="shared" si="105"/>
        <v>0.0003787263972298869</v>
      </c>
      <c r="CX216" s="12">
        <f t="shared" si="105"/>
        <v>0.00012173348482389222</v>
      </c>
      <c r="CY216" s="12">
        <f t="shared" si="105"/>
        <v>6.762971379105123E-05</v>
      </c>
      <c r="CZ216" s="12">
        <f t="shared" si="105"/>
        <v>0.0003110966834388357</v>
      </c>
      <c r="DA216" s="12">
        <f t="shared" si="105"/>
        <v>0.00012173348482389222</v>
      </c>
      <c r="DB216" s="12">
        <f t="shared" si="105"/>
        <v>0.0002299410268895742</v>
      </c>
      <c r="DC216" s="12">
        <f t="shared" si="105"/>
        <v>0.00013525942758210247</v>
      </c>
      <c r="DD216" s="12">
        <f t="shared" si="105"/>
        <v>0.0002028891413731537</v>
      </c>
      <c r="DE216" s="12">
        <f t="shared" si="105"/>
        <v>0.0012849645620299735</v>
      </c>
      <c r="DF216" s="12">
        <f t="shared" si="105"/>
        <v>0.2648244332629984</v>
      </c>
      <c r="DG216" s="12">
        <f t="shared" si="105"/>
        <v>0.00014878537034031272</v>
      </c>
      <c r="DH216" s="12">
        <f t="shared" si="105"/>
        <v>0.001041497592382189</v>
      </c>
      <c r="DI216" s="12">
        <f t="shared" si="105"/>
        <v>0.0003110966834388357</v>
      </c>
      <c r="DJ216" s="12">
        <f t="shared" si="105"/>
        <v>0.00012173348482389222</v>
      </c>
      <c r="DK216" s="12">
        <f t="shared" si="105"/>
        <v>0.0002299410268895742</v>
      </c>
      <c r="DL216" s="12">
        <f t="shared" si="105"/>
        <v>0.0008927122220418764</v>
      </c>
      <c r="DM216" s="12">
        <f t="shared" si="105"/>
        <v>0.00010820754206568198</v>
      </c>
      <c r="DN216" s="12">
        <f t="shared" si="105"/>
        <v>4.057782827463074E-05</v>
      </c>
      <c r="DO216" s="12">
        <f t="shared" si="105"/>
        <v>0.00013525942758210247</v>
      </c>
      <c r="DP216" s="12">
        <f t="shared" si="105"/>
        <v>9.468159930747173E-05</v>
      </c>
      <c r="DQ216" s="12">
        <f t="shared" si="105"/>
        <v>9.468159930747173E-05</v>
      </c>
      <c r="DR216" s="12">
        <f t="shared" si="105"/>
        <v>0.00010820754206568198</v>
      </c>
      <c r="DS216" s="12">
        <f t="shared" si="105"/>
        <v>0.001690742844776281</v>
      </c>
      <c r="DT216" s="12">
        <f t="shared" si="105"/>
        <v>0.0005410377103284099</v>
      </c>
      <c r="DU216" s="12">
        <f t="shared" si="105"/>
        <v>2.7051885516420494E-05</v>
      </c>
      <c r="DV216" s="12">
        <f t="shared" si="105"/>
        <v>1.3525942758210247E-05</v>
      </c>
      <c r="DW216" s="12">
        <f t="shared" si="105"/>
        <v>0.00013525942758210247</v>
      </c>
      <c r="DX216" s="12">
        <f t="shared" si="105"/>
        <v>0.0004598820537791484</v>
      </c>
      <c r="DY216" s="12">
        <f t="shared" si="105"/>
        <v>4.057782827463074E-05</v>
      </c>
      <c r="DZ216" s="12">
        <f t="shared" si="105"/>
        <v>8.115565654926148E-05</v>
      </c>
      <c r="EA216" s="12">
        <f t="shared" si="105"/>
        <v>0.00016231131309852296</v>
      </c>
      <c r="EB216" s="12">
        <f t="shared" si="105"/>
        <v>0.00016231131309852296</v>
      </c>
      <c r="EC216" s="12">
        <f t="shared" si="105"/>
        <v>0.0003110966834388357</v>
      </c>
      <c r="ED216" s="12">
        <f t="shared" si="105"/>
        <v>5.410377103284099E-05</v>
      </c>
      <c r="EE216" s="12">
        <f t="shared" si="105"/>
        <v>1.3525942758210247E-05</v>
      </c>
      <c r="EF216" s="12">
        <f t="shared" si="105"/>
        <v>4.057782827463074E-05</v>
      </c>
      <c r="EG216" s="12">
        <f t="shared" si="105"/>
        <v>0</v>
      </c>
    </row>
    <row r="217" spans="2:137" ht="4.5" customHeight="1">
      <c r="B217" s="13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8"/>
      <c r="DT217" s="8"/>
      <c r="DU217" s="8"/>
      <c r="DV217" s="8"/>
      <c r="DW217" s="8"/>
      <c r="DX217" s="8"/>
      <c r="DY217" s="8"/>
      <c r="DZ217" s="8"/>
      <c r="EA217" s="8"/>
      <c r="EB217" s="8"/>
      <c r="EC217" s="8"/>
      <c r="ED217" s="8"/>
      <c r="EE217" s="8"/>
      <c r="EF217" s="8"/>
      <c r="EG217" s="8"/>
    </row>
    <row r="218" spans="1:137" ht="12.75">
      <c r="A218" s="3" t="s">
        <v>92</v>
      </c>
      <c r="B218" s="13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  <c r="DW218" s="8"/>
      <c r="DX218" s="8"/>
      <c r="DY218" s="8"/>
      <c r="DZ218" s="8"/>
      <c r="EA218" s="8"/>
      <c r="EB218" s="8"/>
      <c r="EC218" s="8"/>
      <c r="ED218" s="8"/>
      <c r="EE218" s="8"/>
      <c r="EF218" s="8"/>
      <c r="EG218" s="8"/>
    </row>
    <row r="219" spans="2:137" ht="12.75">
      <c r="B219" s="7" t="s">
        <v>75</v>
      </c>
      <c r="C219" s="8">
        <v>8</v>
      </c>
      <c r="D219" s="8">
        <v>16</v>
      </c>
      <c r="E219" s="8">
        <v>15</v>
      </c>
      <c r="F219" s="8">
        <v>5</v>
      </c>
      <c r="G219" s="8">
        <v>21</v>
      </c>
      <c r="H219" s="8">
        <v>25</v>
      </c>
      <c r="I219" s="8">
        <v>29</v>
      </c>
      <c r="J219" s="8">
        <v>15</v>
      </c>
      <c r="K219" s="8">
        <v>13</v>
      </c>
      <c r="L219" s="8">
        <v>19</v>
      </c>
      <c r="M219" s="8">
        <v>15</v>
      </c>
      <c r="N219" s="8">
        <v>127</v>
      </c>
      <c r="O219" s="8">
        <v>27</v>
      </c>
      <c r="P219" s="8">
        <v>15</v>
      </c>
      <c r="Q219" s="8">
        <v>37</v>
      </c>
      <c r="R219" s="8">
        <v>184</v>
      </c>
      <c r="S219" s="8">
        <v>43044</v>
      </c>
      <c r="T219" s="8">
        <v>1606</v>
      </c>
      <c r="U219" s="8">
        <v>2</v>
      </c>
      <c r="V219" s="8">
        <v>8</v>
      </c>
      <c r="W219" s="8">
        <v>2</v>
      </c>
      <c r="X219" s="8">
        <v>3</v>
      </c>
      <c r="Y219" s="8">
        <v>152</v>
      </c>
      <c r="Z219" s="8">
        <v>140</v>
      </c>
      <c r="AA219" s="8">
        <v>5</v>
      </c>
      <c r="AB219" s="8">
        <v>7</v>
      </c>
      <c r="AC219" s="8">
        <v>1</v>
      </c>
      <c r="AD219" s="8">
        <v>10</v>
      </c>
      <c r="AE219" s="8">
        <v>3</v>
      </c>
      <c r="AF219" s="8">
        <v>21</v>
      </c>
      <c r="AG219" s="8">
        <v>138</v>
      </c>
      <c r="AH219" s="8">
        <v>5</v>
      </c>
      <c r="AI219" s="8">
        <v>2</v>
      </c>
      <c r="AJ219" s="8">
        <v>20</v>
      </c>
      <c r="AK219" s="8">
        <v>10</v>
      </c>
      <c r="AL219" s="8">
        <v>38</v>
      </c>
      <c r="AM219" s="8">
        <v>10</v>
      </c>
      <c r="AN219" s="8">
        <v>3</v>
      </c>
      <c r="AO219" s="8">
        <v>35</v>
      </c>
      <c r="AP219" s="8">
        <v>36</v>
      </c>
      <c r="AQ219" s="8">
        <v>9</v>
      </c>
      <c r="AR219" s="8">
        <v>18</v>
      </c>
      <c r="AS219" s="8">
        <v>15</v>
      </c>
      <c r="AT219" s="8">
        <v>11</v>
      </c>
      <c r="AU219" s="8">
        <v>13</v>
      </c>
      <c r="AV219" s="8">
        <v>25</v>
      </c>
      <c r="AW219" s="8">
        <v>87</v>
      </c>
      <c r="AX219" s="8">
        <v>13</v>
      </c>
      <c r="AY219" s="8">
        <v>17</v>
      </c>
      <c r="AZ219" s="8">
        <v>356</v>
      </c>
      <c r="BA219" s="8">
        <v>4</v>
      </c>
      <c r="BB219" s="8">
        <v>6</v>
      </c>
      <c r="BC219" s="8">
        <v>5</v>
      </c>
      <c r="BD219" s="8">
        <v>60</v>
      </c>
      <c r="BE219" s="8">
        <v>3</v>
      </c>
      <c r="BF219" s="8">
        <v>3</v>
      </c>
      <c r="BG219" s="8">
        <v>1</v>
      </c>
      <c r="BH219" s="8">
        <v>4</v>
      </c>
      <c r="BI219" s="8">
        <v>4</v>
      </c>
      <c r="BJ219" s="8">
        <v>8</v>
      </c>
      <c r="BK219" s="8">
        <v>3</v>
      </c>
      <c r="BL219" s="8">
        <v>1</v>
      </c>
      <c r="BM219" s="8">
        <v>22</v>
      </c>
      <c r="BN219" s="8">
        <v>10</v>
      </c>
      <c r="BO219" s="8">
        <v>1</v>
      </c>
      <c r="BP219" s="8">
        <v>1</v>
      </c>
      <c r="BQ219" s="8">
        <v>56</v>
      </c>
      <c r="BR219" s="8">
        <v>6</v>
      </c>
      <c r="BS219" s="8">
        <v>3</v>
      </c>
      <c r="BT219" s="8">
        <v>8</v>
      </c>
      <c r="BU219" s="8">
        <v>42</v>
      </c>
      <c r="BV219" s="8">
        <v>11655</v>
      </c>
      <c r="BW219" s="8">
        <v>9</v>
      </c>
      <c r="BX219" s="8">
        <v>7</v>
      </c>
      <c r="BY219" s="8">
        <v>7</v>
      </c>
      <c r="BZ219" s="8">
        <v>3</v>
      </c>
      <c r="CA219" s="8">
        <v>21</v>
      </c>
      <c r="CB219" s="8">
        <v>7</v>
      </c>
      <c r="CC219" s="8">
        <v>2</v>
      </c>
      <c r="CD219" s="8">
        <v>0</v>
      </c>
      <c r="CE219" s="8">
        <v>10</v>
      </c>
      <c r="CF219" s="8">
        <v>5</v>
      </c>
      <c r="CG219" s="8">
        <v>5</v>
      </c>
      <c r="CH219" s="8">
        <v>13</v>
      </c>
      <c r="CI219" s="8">
        <v>13</v>
      </c>
      <c r="CJ219" s="8">
        <v>1</v>
      </c>
      <c r="CK219" s="8">
        <v>2</v>
      </c>
      <c r="CL219" s="8">
        <v>27</v>
      </c>
      <c r="CM219" s="8">
        <v>4</v>
      </c>
      <c r="CN219" s="8">
        <v>4</v>
      </c>
      <c r="CO219" s="8">
        <v>2</v>
      </c>
      <c r="CP219" s="8">
        <v>4</v>
      </c>
      <c r="CQ219" s="8">
        <v>34</v>
      </c>
      <c r="CR219" s="8">
        <v>3</v>
      </c>
      <c r="CS219" s="8">
        <v>2</v>
      </c>
      <c r="CT219" s="8">
        <v>1</v>
      </c>
      <c r="CU219" s="8">
        <v>2</v>
      </c>
      <c r="CV219" s="8">
        <v>4</v>
      </c>
      <c r="CW219" s="8">
        <v>67</v>
      </c>
      <c r="CX219" s="8">
        <v>7</v>
      </c>
      <c r="CY219" s="8">
        <v>6</v>
      </c>
      <c r="CZ219" s="8">
        <v>9</v>
      </c>
      <c r="DA219" s="8">
        <v>15</v>
      </c>
      <c r="DB219" s="8">
        <v>17</v>
      </c>
      <c r="DC219" s="8">
        <v>7</v>
      </c>
      <c r="DD219" s="8">
        <v>25</v>
      </c>
      <c r="DE219" s="8">
        <v>183</v>
      </c>
      <c r="DF219" s="8">
        <v>43112</v>
      </c>
      <c r="DG219" s="8">
        <v>19</v>
      </c>
      <c r="DH219" s="8">
        <v>95</v>
      </c>
      <c r="DI219" s="8">
        <v>18</v>
      </c>
      <c r="DJ219" s="8">
        <v>9</v>
      </c>
      <c r="DK219" s="8">
        <v>17</v>
      </c>
      <c r="DL219" s="8">
        <v>116</v>
      </c>
      <c r="DM219" s="8">
        <v>5</v>
      </c>
      <c r="DN219" s="8">
        <v>7</v>
      </c>
      <c r="DO219" s="8">
        <v>15</v>
      </c>
      <c r="DP219" s="8">
        <v>5</v>
      </c>
      <c r="DQ219" s="8">
        <v>3</v>
      </c>
      <c r="DR219" s="8">
        <v>2</v>
      </c>
      <c r="DS219" s="8">
        <v>182</v>
      </c>
      <c r="DT219" s="8">
        <v>16</v>
      </c>
      <c r="DU219" s="8">
        <v>1</v>
      </c>
      <c r="DV219" s="8">
        <v>3</v>
      </c>
      <c r="DW219" s="8">
        <v>6</v>
      </c>
      <c r="DX219" s="8">
        <v>211</v>
      </c>
      <c r="DY219" s="8">
        <v>0</v>
      </c>
      <c r="DZ219" s="8">
        <v>5</v>
      </c>
      <c r="EA219" s="8">
        <v>7</v>
      </c>
      <c r="EB219" s="8">
        <v>12</v>
      </c>
      <c r="EC219" s="8">
        <v>11</v>
      </c>
      <c r="ED219" s="8">
        <v>4</v>
      </c>
      <c r="EE219" s="8">
        <v>2</v>
      </c>
      <c r="EF219" s="8">
        <v>9</v>
      </c>
      <c r="EG219" s="8">
        <v>3</v>
      </c>
    </row>
    <row r="220" spans="1:137" ht="12.75">
      <c r="A220" s="9" t="s">
        <v>14</v>
      </c>
      <c r="C220" s="8">
        <v>8</v>
      </c>
      <c r="D220" s="8">
        <v>16</v>
      </c>
      <c r="E220" s="8">
        <v>15</v>
      </c>
      <c r="F220" s="8">
        <v>5</v>
      </c>
      <c r="G220" s="8">
        <v>21</v>
      </c>
      <c r="H220" s="8">
        <v>25</v>
      </c>
      <c r="I220" s="8">
        <v>29</v>
      </c>
      <c r="J220" s="8">
        <v>15</v>
      </c>
      <c r="K220" s="8">
        <v>13</v>
      </c>
      <c r="L220" s="8">
        <v>19</v>
      </c>
      <c r="M220" s="8">
        <v>15</v>
      </c>
      <c r="N220" s="8">
        <v>127</v>
      </c>
      <c r="O220" s="8">
        <v>27</v>
      </c>
      <c r="P220" s="8">
        <v>15</v>
      </c>
      <c r="Q220" s="8">
        <v>37</v>
      </c>
      <c r="R220" s="8">
        <v>184</v>
      </c>
      <c r="S220" s="8">
        <v>43044</v>
      </c>
      <c r="T220" s="8">
        <v>1606</v>
      </c>
      <c r="U220" s="8">
        <v>2</v>
      </c>
      <c r="V220" s="8">
        <v>8</v>
      </c>
      <c r="W220" s="8">
        <v>2</v>
      </c>
      <c r="X220" s="8">
        <v>3</v>
      </c>
      <c r="Y220" s="8">
        <v>152</v>
      </c>
      <c r="Z220" s="8">
        <v>140</v>
      </c>
      <c r="AA220" s="8">
        <v>5</v>
      </c>
      <c r="AB220" s="8">
        <v>7</v>
      </c>
      <c r="AC220" s="8">
        <v>1</v>
      </c>
      <c r="AD220" s="8">
        <v>10</v>
      </c>
      <c r="AE220" s="8">
        <v>3</v>
      </c>
      <c r="AF220" s="8">
        <v>21</v>
      </c>
      <c r="AG220" s="8">
        <v>138</v>
      </c>
      <c r="AH220" s="8">
        <v>5</v>
      </c>
      <c r="AI220" s="8">
        <v>2</v>
      </c>
      <c r="AJ220" s="8">
        <v>20</v>
      </c>
      <c r="AK220" s="8">
        <v>10</v>
      </c>
      <c r="AL220" s="8">
        <v>38</v>
      </c>
      <c r="AM220" s="8">
        <v>10</v>
      </c>
      <c r="AN220" s="8">
        <v>3</v>
      </c>
      <c r="AO220" s="8">
        <v>35</v>
      </c>
      <c r="AP220" s="8">
        <v>36</v>
      </c>
      <c r="AQ220" s="8">
        <v>9</v>
      </c>
      <c r="AR220" s="8">
        <v>18</v>
      </c>
      <c r="AS220" s="8">
        <v>15</v>
      </c>
      <c r="AT220" s="8">
        <v>11</v>
      </c>
      <c r="AU220" s="8">
        <v>13</v>
      </c>
      <c r="AV220" s="8">
        <v>25</v>
      </c>
      <c r="AW220" s="8">
        <v>87</v>
      </c>
      <c r="AX220" s="8">
        <v>13</v>
      </c>
      <c r="AY220" s="8">
        <v>17</v>
      </c>
      <c r="AZ220" s="8">
        <v>356</v>
      </c>
      <c r="BA220" s="8">
        <v>4</v>
      </c>
      <c r="BB220" s="8">
        <v>6</v>
      </c>
      <c r="BC220" s="8">
        <v>5</v>
      </c>
      <c r="BD220" s="8">
        <v>60</v>
      </c>
      <c r="BE220" s="8">
        <v>3</v>
      </c>
      <c r="BF220" s="8">
        <v>3</v>
      </c>
      <c r="BG220" s="8">
        <v>1</v>
      </c>
      <c r="BH220" s="8">
        <v>4</v>
      </c>
      <c r="BI220" s="8">
        <v>4</v>
      </c>
      <c r="BJ220" s="8">
        <v>8</v>
      </c>
      <c r="BK220" s="8">
        <v>3</v>
      </c>
      <c r="BL220" s="8">
        <v>1</v>
      </c>
      <c r="BM220" s="8">
        <v>22</v>
      </c>
      <c r="BN220" s="8">
        <v>10</v>
      </c>
      <c r="BO220" s="8">
        <v>1</v>
      </c>
      <c r="BP220" s="8">
        <v>1</v>
      </c>
      <c r="BQ220" s="8">
        <v>56</v>
      </c>
      <c r="BR220" s="8">
        <v>6</v>
      </c>
      <c r="BS220" s="8">
        <v>3</v>
      </c>
      <c r="BT220" s="8">
        <v>8</v>
      </c>
      <c r="BU220" s="8">
        <v>42</v>
      </c>
      <c r="BV220" s="8">
        <v>11655</v>
      </c>
      <c r="BW220" s="8">
        <v>9</v>
      </c>
      <c r="BX220" s="8">
        <v>7</v>
      </c>
      <c r="BY220" s="8">
        <v>7</v>
      </c>
      <c r="BZ220" s="8">
        <v>3</v>
      </c>
      <c r="CA220" s="8">
        <v>21</v>
      </c>
      <c r="CB220" s="8">
        <v>7</v>
      </c>
      <c r="CC220" s="8">
        <v>2</v>
      </c>
      <c r="CD220" s="8">
        <v>0</v>
      </c>
      <c r="CE220" s="8">
        <v>10</v>
      </c>
      <c r="CF220" s="8">
        <v>5</v>
      </c>
      <c r="CG220" s="8">
        <v>5</v>
      </c>
      <c r="CH220" s="8">
        <v>13</v>
      </c>
      <c r="CI220" s="8">
        <v>13</v>
      </c>
      <c r="CJ220" s="8">
        <v>1</v>
      </c>
      <c r="CK220" s="8">
        <v>2</v>
      </c>
      <c r="CL220" s="8">
        <v>27</v>
      </c>
      <c r="CM220" s="8">
        <v>4</v>
      </c>
      <c r="CN220" s="8">
        <v>4</v>
      </c>
      <c r="CO220" s="8">
        <v>2</v>
      </c>
      <c r="CP220" s="8">
        <v>4</v>
      </c>
      <c r="CQ220" s="8">
        <v>34</v>
      </c>
      <c r="CR220" s="8">
        <v>3</v>
      </c>
      <c r="CS220" s="8">
        <v>2</v>
      </c>
      <c r="CT220" s="8">
        <v>1</v>
      </c>
      <c r="CU220" s="8">
        <v>2</v>
      </c>
      <c r="CV220" s="8">
        <v>4</v>
      </c>
      <c r="CW220" s="8">
        <v>67</v>
      </c>
      <c r="CX220" s="8">
        <v>7</v>
      </c>
      <c r="CY220" s="8">
        <v>6</v>
      </c>
      <c r="CZ220" s="8">
        <v>9</v>
      </c>
      <c r="DA220" s="8">
        <v>15</v>
      </c>
      <c r="DB220" s="8">
        <v>17</v>
      </c>
      <c r="DC220" s="8">
        <v>7</v>
      </c>
      <c r="DD220" s="8">
        <v>25</v>
      </c>
      <c r="DE220" s="8">
        <v>183</v>
      </c>
      <c r="DF220" s="8">
        <v>43112</v>
      </c>
      <c r="DG220" s="8">
        <v>19</v>
      </c>
      <c r="DH220" s="8">
        <v>95</v>
      </c>
      <c r="DI220" s="8">
        <v>18</v>
      </c>
      <c r="DJ220" s="8">
        <v>9</v>
      </c>
      <c r="DK220" s="8">
        <v>17</v>
      </c>
      <c r="DL220" s="8">
        <v>116</v>
      </c>
      <c r="DM220" s="8">
        <v>5</v>
      </c>
      <c r="DN220" s="8">
        <v>7</v>
      </c>
      <c r="DO220" s="8">
        <v>15</v>
      </c>
      <c r="DP220" s="8">
        <v>5</v>
      </c>
      <c r="DQ220" s="8">
        <v>3</v>
      </c>
      <c r="DR220" s="8">
        <v>2</v>
      </c>
      <c r="DS220" s="8">
        <v>182</v>
      </c>
      <c r="DT220" s="8">
        <v>16</v>
      </c>
      <c r="DU220" s="8">
        <v>1</v>
      </c>
      <c r="DV220" s="8">
        <v>3</v>
      </c>
      <c r="DW220" s="8">
        <v>6</v>
      </c>
      <c r="DX220" s="8">
        <v>211</v>
      </c>
      <c r="DY220" s="8">
        <v>0</v>
      </c>
      <c r="DZ220" s="8">
        <v>5</v>
      </c>
      <c r="EA220" s="8">
        <v>7</v>
      </c>
      <c r="EB220" s="8">
        <v>12</v>
      </c>
      <c r="EC220" s="8">
        <v>11</v>
      </c>
      <c r="ED220" s="8">
        <v>4</v>
      </c>
      <c r="EE220" s="8">
        <v>2</v>
      </c>
      <c r="EF220" s="8">
        <v>9</v>
      </c>
      <c r="EG220" s="8">
        <v>3</v>
      </c>
    </row>
    <row r="221" spans="2:137" s="10" customFormat="1" ht="12.75">
      <c r="B221" s="11" t="s">
        <v>118</v>
      </c>
      <c r="C221" s="12">
        <f aca="true" t="shared" si="106" ref="C221:AH221">C220/102765</f>
        <v>7.784751617768695E-05</v>
      </c>
      <c r="D221" s="12">
        <f t="shared" si="106"/>
        <v>0.0001556950323553739</v>
      </c>
      <c r="E221" s="12">
        <f t="shared" si="106"/>
        <v>0.00014596409283316303</v>
      </c>
      <c r="F221" s="12">
        <f t="shared" si="106"/>
        <v>4.8654697611054344E-05</v>
      </c>
      <c r="G221" s="12">
        <f t="shared" si="106"/>
        <v>0.00020434972996642825</v>
      </c>
      <c r="H221" s="12">
        <f t="shared" si="106"/>
        <v>0.00024327348805527175</v>
      </c>
      <c r="I221" s="12">
        <f t="shared" si="106"/>
        <v>0.0002821972461441152</v>
      </c>
      <c r="J221" s="12">
        <f t="shared" si="106"/>
        <v>0.00014596409283316303</v>
      </c>
      <c r="K221" s="12">
        <f t="shared" si="106"/>
        <v>0.0001265022137887413</v>
      </c>
      <c r="L221" s="12">
        <f t="shared" si="106"/>
        <v>0.00018488785092200653</v>
      </c>
      <c r="M221" s="12">
        <f t="shared" si="106"/>
        <v>0.00014596409283316303</v>
      </c>
      <c r="N221" s="12">
        <f t="shared" si="106"/>
        <v>0.0012358293193207805</v>
      </c>
      <c r="O221" s="12">
        <f t="shared" si="106"/>
        <v>0.00026273536709969347</v>
      </c>
      <c r="P221" s="12">
        <f t="shared" si="106"/>
        <v>0.00014596409283316303</v>
      </c>
      <c r="Q221" s="12">
        <f t="shared" si="106"/>
        <v>0.00036004476232180216</v>
      </c>
      <c r="R221" s="12">
        <f t="shared" si="106"/>
        <v>0.0017904928720868</v>
      </c>
      <c r="S221" s="12">
        <f t="shared" si="106"/>
        <v>0.41885856079404465</v>
      </c>
      <c r="T221" s="12">
        <f t="shared" si="106"/>
        <v>0.015627888872670657</v>
      </c>
      <c r="U221" s="12">
        <f t="shared" si="106"/>
        <v>1.9461879044421738E-05</v>
      </c>
      <c r="V221" s="12">
        <f t="shared" si="106"/>
        <v>7.784751617768695E-05</v>
      </c>
      <c r="W221" s="12">
        <f t="shared" si="106"/>
        <v>1.9461879044421738E-05</v>
      </c>
      <c r="X221" s="12">
        <f t="shared" si="106"/>
        <v>2.919281856663261E-05</v>
      </c>
      <c r="Y221" s="12">
        <f t="shared" si="106"/>
        <v>0.0014791028073760522</v>
      </c>
      <c r="Z221" s="12">
        <f t="shared" si="106"/>
        <v>0.0013623315331095216</v>
      </c>
      <c r="AA221" s="12">
        <f t="shared" si="106"/>
        <v>4.8654697611054344E-05</v>
      </c>
      <c r="AB221" s="12">
        <f t="shared" si="106"/>
        <v>6.811657665547609E-05</v>
      </c>
      <c r="AC221" s="12">
        <f t="shared" si="106"/>
        <v>9.730939522210869E-06</v>
      </c>
      <c r="AD221" s="12">
        <f t="shared" si="106"/>
        <v>9.730939522210869E-05</v>
      </c>
      <c r="AE221" s="12">
        <f t="shared" si="106"/>
        <v>2.919281856663261E-05</v>
      </c>
      <c r="AF221" s="12">
        <f t="shared" si="106"/>
        <v>0.00020434972996642825</v>
      </c>
      <c r="AG221" s="12">
        <f t="shared" si="106"/>
        <v>0.0013428696540651</v>
      </c>
      <c r="AH221" s="12">
        <f t="shared" si="106"/>
        <v>4.8654697611054344E-05</v>
      </c>
      <c r="AI221" s="12">
        <f aca="true" t="shared" si="107" ref="AI221:CT221">AI220/102765</f>
        <v>1.9461879044421738E-05</v>
      </c>
      <c r="AJ221" s="12">
        <f t="shared" si="107"/>
        <v>0.00019461879044421738</v>
      </c>
      <c r="AK221" s="12">
        <f t="shared" si="107"/>
        <v>9.730939522210869E-05</v>
      </c>
      <c r="AL221" s="12">
        <f t="shared" si="107"/>
        <v>0.00036977570184401306</v>
      </c>
      <c r="AM221" s="12">
        <f t="shared" si="107"/>
        <v>9.730939522210869E-05</v>
      </c>
      <c r="AN221" s="12">
        <f t="shared" si="107"/>
        <v>2.919281856663261E-05</v>
      </c>
      <c r="AO221" s="12">
        <f t="shared" si="107"/>
        <v>0.0003405828832773804</v>
      </c>
      <c r="AP221" s="12">
        <f t="shared" si="107"/>
        <v>0.0003503138227995913</v>
      </c>
      <c r="AQ221" s="12">
        <f t="shared" si="107"/>
        <v>8.757845569989783E-05</v>
      </c>
      <c r="AR221" s="12">
        <f t="shared" si="107"/>
        <v>0.00017515691139979565</v>
      </c>
      <c r="AS221" s="12">
        <f t="shared" si="107"/>
        <v>0.00014596409283316303</v>
      </c>
      <c r="AT221" s="12">
        <f t="shared" si="107"/>
        <v>0.00010704033474431956</v>
      </c>
      <c r="AU221" s="12">
        <f t="shared" si="107"/>
        <v>0.0001265022137887413</v>
      </c>
      <c r="AV221" s="12">
        <f t="shared" si="107"/>
        <v>0.00024327348805527175</v>
      </c>
      <c r="AW221" s="12">
        <f t="shared" si="107"/>
        <v>0.0008465917384323456</v>
      </c>
      <c r="AX221" s="12">
        <f t="shared" si="107"/>
        <v>0.0001265022137887413</v>
      </c>
      <c r="AY221" s="12">
        <f t="shared" si="107"/>
        <v>0.00016542597187758478</v>
      </c>
      <c r="AZ221" s="12">
        <f t="shared" si="107"/>
        <v>0.0034642144699070696</v>
      </c>
      <c r="BA221" s="12">
        <f t="shared" si="107"/>
        <v>3.8923758088843477E-05</v>
      </c>
      <c r="BB221" s="12">
        <f t="shared" si="107"/>
        <v>5.838563713326522E-05</v>
      </c>
      <c r="BC221" s="12">
        <f t="shared" si="107"/>
        <v>4.8654697611054344E-05</v>
      </c>
      <c r="BD221" s="12">
        <f t="shared" si="107"/>
        <v>0.0005838563713326521</v>
      </c>
      <c r="BE221" s="12">
        <f t="shared" si="107"/>
        <v>2.919281856663261E-05</v>
      </c>
      <c r="BF221" s="12">
        <f t="shared" si="107"/>
        <v>2.919281856663261E-05</v>
      </c>
      <c r="BG221" s="12">
        <f t="shared" si="107"/>
        <v>9.730939522210869E-06</v>
      </c>
      <c r="BH221" s="12">
        <f t="shared" si="107"/>
        <v>3.8923758088843477E-05</v>
      </c>
      <c r="BI221" s="12">
        <f t="shared" si="107"/>
        <v>3.8923758088843477E-05</v>
      </c>
      <c r="BJ221" s="12">
        <f t="shared" si="107"/>
        <v>7.784751617768695E-05</v>
      </c>
      <c r="BK221" s="12">
        <f t="shared" si="107"/>
        <v>2.919281856663261E-05</v>
      </c>
      <c r="BL221" s="12">
        <f t="shared" si="107"/>
        <v>9.730939522210869E-06</v>
      </c>
      <c r="BM221" s="12">
        <f t="shared" si="107"/>
        <v>0.00021408066948863912</v>
      </c>
      <c r="BN221" s="12">
        <f t="shared" si="107"/>
        <v>9.730939522210869E-05</v>
      </c>
      <c r="BO221" s="12">
        <f t="shared" si="107"/>
        <v>9.730939522210869E-06</v>
      </c>
      <c r="BP221" s="12">
        <f t="shared" si="107"/>
        <v>9.730939522210869E-06</v>
      </c>
      <c r="BQ221" s="12">
        <f t="shared" si="107"/>
        <v>0.0005449326132438087</v>
      </c>
      <c r="BR221" s="12">
        <f t="shared" si="107"/>
        <v>5.838563713326522E-05</v>
      </c>
      <c r="BS221" s="12">
        <f t="shared" si="107"/>
        <v>2.919281856663261E-05</v>
      </c>
      <c r="BT221" s="12">
        <f t="shared" si="107"/>
        <v>7.784751617768695E-05</v>
      </c>
      <c r="BU221" s="12">
        <f t="shared" si="107"/>
        <v>0.0004086994599328565</v>
      </c>
      <c r="BV221" s="12">
        <f t="shared" si="107"/>
        <v>0.11341410013136768</v>
      </c>
      <c r="BW221" s="12">
        <f t="shared" si="107"/>
        <v>8.757845569989783E-05</v>
      </c>
      <c r="BX221" s="12">
        <f t="shared" si="107"/>
        <v>6.811657665547609E-05</v>
      </c>
      <c r="BY221" s="12">
        <f t="shared" si="107"/>
        <v>6.811657665547609E-05</v>
      </c>
      <c r="BZ221" s="12">
        <f t="shared" si="107"/>
        <v>2.919281856663261E-05</v>
      </c>
      <c r="CA221" s="12">
        <f t="shared" si="107"/>
        <v>0.00020434972996642825</v>
      </c>
      <c r="CB221" s="12">
        <f t="shared" si="107"/>
        <v>6.811657665547609E-05</v>
      </c>
      <c r="CC221" s="12">
        <f t="shared" si="107"/>
        <v>1.9461879044421738E-05</v>
      </c>
      <c r="CD221" s="12">
        <f t="shared" si="107"/>
        <v>0</v>
      </c>
      <c r="CE221" s="12">
        <f t="shared" si="107"/>
        <v>9.730939522210869E-05</v>
      </c>
      <c r="CF221" s="12">
        <f t="shared" si="107"/>
        <v>4.8654697611054344E-05</v>
      </c>
      <c r="CG221" s="12">
        <f t="shared" si="107"/>
        <v>4.8654697611054344E-05</v>
      </c>
      <c r="CH221" s="12">
        <f t="shared" si="107"/>
        <v>0.0001265022137887413</v>
      </c>
      <c r="CI221" s="12">
        <f t="shared" si="107"/>
        <v>0.0001265022137887413</v>
      </c>
      <c r="CJ221" s="12">
        <f t="shared" si="107"/>
        <v>9.730939522210869E-06</v>
      </c>
      <c r="CK221" s="12">
        <f t="shared" si="107"/>
        <v>1.9461879044421738E-05</v>
      </c>
      <c r="CL221" s="12">
        <f t="shared" si="107"/>
        <v>0.00026273536709969347</v>
      </c>
      <c r="CM221" s="12">
        <f t="shared" si="107"/>
        <v>3.8923758088843477E-05</v>
      </c>
      <c r="CN221" s="12">
        <f t="shared" si="107"/>
        <v>3.8923758088843477E-05</v>
      </c>
      <c r="CO221" s="12">
        <f t="shared" si="107"/>
        <v>1.9461879044421738E-05</v>
      </c>
      <c r="CP221" s="12">
        <f t="shared" si="107"/>
        <v>3.8923758088843477E-05</v>
      </c>
      <c r="CQ221" s="12">
        <f t="shared" si="107"/>
        <v>0.00033085194375516956</v>
      </c>
      <c r="CR221" s="12">
        <f t="shared" si="107"/>
        <v>2.919281856663261E-05</v>
      </c>
      <c r="CS221" s="12">
        <f t="shared" si="107"/>
        <v>1.9461879044421738E-05</v>
      </c>
      <c r="CT221" s="12">
        <f t="shared" si="107"/>
        <v>9.730939522210869E-06</v>
      </c>
      <c r="CU221" s="12">
        <f aca="true" t="shared" si="108" ref="CU221:EG221">CU220/102765</f>
        <v>1.9461879044421738E-05</v>
      </c>
      <c r="CV221" s="12">
        <f t="shared" si="108"/>
        <v>3.8923758088843477E-05</v>
      </c>
      <c r="CW221" s="12">
        <f t="shared" si="108"/>
        <v>0.0006519729479881282</v>
      </c>
      <c r="CX221" s="12">
        <f t="shared" si="108"/>
        <v>6.811657665547609E-05</v>
      </c>
      <c r="CY221" s="12">
        <f t="shared" si="108"/>
        <v>5.838563713326522E-05</v>
      </c>
      <c r="CZ221" s="12">
        <f t="shared" si="108"/>
        <v>8.757845569989783E-05</v>
      </c>
      <c r="DA221" s="12">
        <f t="shared" si="108"/>
        <v>0.00014596409283316303</v>
      </c>
      <c r="DB221" s="12">
        <f t="shared" si="108"/>
        <v>0.00016542597187758478</v>
      </c>
      <c r="DC221" s="12">
        <f t="shared" si="108"/>
        <v>6.811657665547609E-05</v>
      </c>
      <c r="DD221" s="12">
        <f t="shared" si="108"/>
        <v>0.00024327348805527175</v>
      </c>
      <c r="DE221" s="12">
        <f t="shared" si="108"/>
        <v>0.0017807619325645892</v>
      </c>
      <c r="DF221" s="12">
        <f t="shared" si="108"/>
        <v>0.419520264681555</v>
      </c>
      <c r="DG221" s="12">
        <f t="shared" si="108"/>
        <v>0.00018488785092200653</v>
      </c>
      <c r="DH221" s="12">
        <f t="shared" si="108"/>
        <v>0.0009244392546100326</v>
      </c>
      <c r="DI221" s="12">
        <f t="shared" si="108"/>
        <v>0.00017515691139979565</v>
      </c>
      <c r="DJ221" s="12">
        <f t="shared" si="108"/>
        <v>8.757845569989783E-05</v>
      </c>
      <c r="DK221" s="12">
        <f t="shared" si="108"/>
        <v>0.00016542597187758478</v>
      </c>
      <c r="DL221" s="12">
        <f t="shared" si="108"/>
        <v>0.0011287889845764609</v>
      </c>
      <c r="DM221" s="12">
        <f t="shared" si="108"/>
        <v>4.8654697611054344E-05</v>
      </c>
      <c r="DN221" s="12">
        <f t="shared" si="108"/>
        <v>6.811657665547609E-05</v>
      </c>
      <c r="DO221" s="12">
        <f t="shared" si="108"/>
        <v>0.00014596409283316303</v>
      </c>
      <c r="DP221" s="12">
        <f t="shared" si="108"/>
        <v>4.8654697611054344E-05</v>
      </c>
      <c r="DQ221" s="12">
        <f t="shared" si="108"/>
        <v>2.919281856663261E-05</v>
      </c>
      <c r="DR221" s="12">
        <f t="shared" si="108"/>
        <v>1.9461879044421738E-05</v>
      </c>
      <c r="DS221" s="12">
        <f t="shared" si="108"/>
        <v>0.0017710309930423782</v>
      </c>
      <c r="DT221" s="12">
        <f t="shared" si="108"/>
        <v>0.0001556950323553739</v>
      </c>
      <c r="DU221" s="12">
        <f t="shared" si="108"/>
        <v>9.730939522210869E-06</v>
      </c>
      <c r="DV221" s="12">
        <f t="shared" si="108"/>
        <v>2.919281856663261E-05</v>
      </c>
      <c r="DW221" s="12">
        <f t="shared" si="108"/>
        <v>5.838563713326522E-05</v>
      </c>
      <c r="DX221" s="12">
        <f t="shared" si="108"/>
        <v>0.0020532282391864934</v>
      </c>
      <c r="DY221" s="12">
        <f t="shared" si="108"/>
        <v>0</v>
      </c>
      <c r="DZ221" s="12">
        <f t="shared" si="108"/>
        <v>4.8654697611054344E-05</v>
      </c>
      <c r="EA221" s="12">
        <f t="shared" si="108"/>
        <v>6.811657665547609E-05</v>
      </c>
      <c r="EB221" s="12">
        <f t="shared" si="108"/>
        <v>0.00011677127426653044</v>
      </c>
      <c r="EC221" s="12">
        <f t="shared" si="108"/>
        <v>0.00010704033474431956</v>
      </c>
      <c r="ED221" s="12">
        <f t="shared" si="108"/>
        <v>3.8923758088843477E-05</v>
      </c>
      <c r="EE221" s="12">
        <f t="shared" si="108"/>
        <v>1.9461879044421738E-05</v>
      </c>
      <c r="EF221" s="12">
        <f t="shared" si="108"/>
        <v>8.757845569989783E-05</v>
      </c>
      <c r="EG221" s="12">
        <f t="shared" si="108"/>
        <v>2.919281856663261E-05</v>
      </c>
    </row>
    <row r="222" spans="2:137" ht="4.5" customHeight="1">
      <c r="B222" s="13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/>
      <c r="DU222" s="8"/>
      <c r="DV222" s="8"/>
      <c r="DW222" s="8"/>
      <c r="DX222" s="8"/>
      <c r="DY222" s="8"/>
      <c r="DZ222" s="8"/>
      <c r="EA222" s="8"/>
      <c r="EB222" s="8"/>
      <c r="EC222" s="8"/>
      <c r="ED222" s="8"/>
      <c r="EE222" s="8"/>
      <c r="EF222" s="8"/>
      <c r="EG222" s="8"/>
    </row>
    <row r="223" spans="1:137" ht="12.75">
      <c r="A223" s="3" t="s">
        <v>93</v>
      </c>
      <c r="B223" s="13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8"/>
      <c r="DV223" s="8"/>
      <c r="DW223" s="8"/>
      <c r="DX223" s="8"/>
      <c r="DY223" s="8"/>
      <c r="DZ223" s="8"/>
      <c r="EA223" s="8"/>
      <c r="EB223" s="8"/>
      <c r="EC223" s="8"/>
      <c r="ED223" s="8"/>
      <c r="EE223" s="8"/>
      <c r="EF223" s="8"/>
      <c r="EG223" s="8"/>
    </row>
    <row r="224" spans="2:137" ht="12.75">
      <c r="B224" s="7" t="s">
        <v>75</v>
      </c>
      <c r="C224" s="8">
        <v>43</v>
      </c>
      <c r="D224" s="8">
        <v>44</v>
      </c>
      <c r="E224" s="8">
        <v>19</v>
      </c>
      <c r="F224" s="8">
        <v>28</v>
      </c>
      <c r="G224" s="8">
        <v>131</v>
      </c>
      <c r="H224" s="8">
        <v>46</v>
      </c>
      <c r="I224" s="8">
        <v>112</v>
      </c>
      <c r="J224" s="8">
        <v>60</v>
      </c>
      <c r="K224" s="8">
        <v>10</v>
      </c>
      <c r="L224" s="8">
        <v>17</v>
      </c>
      <c r="M224" s="8">
        <v>10</v>
      </c>
      <c r="N224" s="8">
        <v>144</v>
      </c>
      <c r="O224" s="8">
        <v>145</v>
      </c>
      <c r="P224" s="8">
        <v>38</v>
      </c>
      <c r="Q224" s="8">
        <v>167</v>
      </c>
      <c r="R224" s="8">
        <v>237</v>
      </c>
      <c r="S224" s="8">
        <v>68405</v>
      </c>
      <c r="T224" s="8">
        <v>5342</v>
      </c>
      <c r="U224" s="8">
        <v>12</v>
      </c>
      <c r="V224" s="8">
        <v>10</v>
      </c>
      <c r="W224" s="8">
        <v>5</v>
      </c>
      <c r="X224" s="8">
        <v>4</v>
      </c>
      <c r="Y224" s="8">
        <v>1110</v>
      </c>
      <c r="Z224" s="8">
        <v>190</v>
      </c>
      <c r="AA224" s="8">
        <v>20</v>
      </c>
      <c r="AB224" s="8">
        <v>5</v>
      </c>
      <c r="AC224" s="8">
        <v>8</v>
      </c>
      <c r="AD224" s="8">
        <v>21</v>
      </c>
      <c r="AE224" s="8">
        <v>19</v>
      </c>
      <c r="AF224" s="8">
        <v>60</v>
      </c>
      <c r="AG224" s="8">
        <v>528</v>
      </c>
      <c r="AH224" s="8">
        <v>14</v>
      </c>
      <c r="AI224" s="8">
        <v>3</v>
      </c>
      <c r="AJ224" s="8">
        <v>39</v>
      </c>
      <c r="AK224" s="8">
        <v>8</v>
      </c>
      <c r="AL224" s="8">
        <v>51</v>
      </c>
      <c r="AM224" s="8">
        <v>11</v>
      </c>
      <c r="AN224" s="8">
        <v>8</v>
      </c>
      <c r="AO224" s="8">
        <v>59</v>
      </c>
      <c r="AP224" s="8">
        <v>56</v>
      </c>
      <c r="AQ224" s="8">
        <v>18</v>
      </c>
      <c r="AR224" s="8">
        <v>23</v>
      </c>
      <c r="AS224" s="8">
        <v>114</v>
      </c>
      <c r="AT224" s="8">
        <v>42</v>
      </c>
      <c r="AU224" s="8">
        <v>46</v>
      </c>
      <c r="AV224" s="8">
        <v>37</v>
      </c>
      <c r="AW224" s="8">
        <v>254</v>
      </c>
      <c r="AX224" s="8">
        <v>26</v>
      </c>
      <c r="AY224" s="8">
        <v>38</v>
      </c>
      <c r="AZ224" s="8">
        <v>1622</v>
      </c>
      <c r="BA224" s="8">
        <v>6</v>
      </c>
      <c r="BB224" s="8">
        <v>8</v>
      </c>
      <c r="BC224" s="8">
        <v>9</v>
      </c>
      <c r="BD224" s="8">
        <v>67</v>
      </c>
      <c r="BE224" s="8">
        <v>7</v>
      </c>
      <c r="BF224" s="8">
        <v>25</v>
      </c>
      <c r="BG224" s="8">
        <v>0</v>
      </c>
      <c r="BH224" s="8">
        <v>11</v>
      </c>
      <c r="BI224" s="8">
        <v>5</v>
      </c>
      <c r="BJ224" s="8">
        <v>23</v>
      </c>
      <c r="BK224" s="8">
        <v>25</v>
      </c>
      <c r="BL224" s="8">
        <v>3</v>
      </c>
      <c r="BM224" s="8">
        <v>13</v>
      </c>
      <c r="BN224" s="8">
        <v>16</v>
      </c>
      <c r="BO224" s="8">
        <v>7</v>
      </c>
      <c r="BP224" s="8">
        <v>15</v>
      </c>
      <c r="BQ224" s="8">
        <v>162</v>
      </c>
      <c r="BR224" s="8">
        <v>22</v>
      </c>
      <c r="BS224" s="8">
        <v>4</v>
      </c>
      <c r="BT224" s="8">
        <v>8</v>
      </c>
      <c r="BU224" s="8">
        <v>37</v>
      </c>
      <c r="BV224" s="8">
        <v>9019</v>
      </c>
      <c r="BW224" s="8">
        <v>6</v>
      </c>
      <c r="BX224" s="8">
        <v>10</v>
      </c>
      <c r="BY224" s="8">
        <v>6</v>
      </c>
      <c r="BZ224" s="8">
        <v>5</v>
      </c>
      <c r="CA224" s="8">
        <v>27</v>
      </c>
      <c r="CB224" s="8">
        <v>33</v>
      </c>
      <c r="CC224" s="8">
        <v>1</v>
      </c>
      <c r="CD224" s="8">
        <v>5</v>
      </c>
      <c r="CE224" s="8">
        <v>3</v>
      </c>
      <c r="CF224" s="8">
        <v>5</v>
      </c>
      <c r="CG224" s="8">
        <v>11</v>
      </c>
      <c r="CH224" s="8">
        <v>14</v>
      </c>
      <c r="CI224" s="8">
        <v>46</v>
      </c>
      <c r="CJ224" s="8">
        <v>2</v>
      </c>
      <c r="CK224" s="8">
        <v>4</v>
      </c>
      <c r="CL224" s="8">
        <v>21</v>
      </c>
      <c r="CM224" s="8">
        <v>14</v>
      </c>
      <c r="CN224" s="8">
        <v>10</v>
      </c>
      <c r="CO224" s="8">
        <v>0</v>
      </c>
      <c r="CP224" s="8">
        <v>2</v>
      </c>
      <c r="CQ224" s="8">
        <v>16</v>
      </c>
      <c r="CR224" s="8">
        <v>12</v>
      </c>
      <c r="CS224" s="8">
        <v>1</v>
      </c>
      <c r="CT224" s="8">
        <v>2</v>
      </c>
      <c r="CU224" s="8">
        <v>3</v>
      </c>
      <c r="CV224" s="8">
        <v>15</v>
      </c>
      <c r="CW224" s="8">
        <v>96</v>
      </c>
      <c r="CX224" s="8">
        <v>29</v>
      </c>
      <c r="CY224" s="8">
        <v>5</v>
      </c>
      <c r="CZ224" s="8">
        <v>22</v>
      </c>
      <c r="DA224" s="8">
        <v>12</v>
      </c>
      <c r="DB224" s="8">
        <v>29</v>
      </c>
      <c r="DC224" s="8">
        <v>17</v>
      </c>
      <c r="DD224" s="8">
        <v>43</v>
      </c>
      <c r="DE224" s="8">
        <v>141</v>
      </c>
      <c r="DF224" s="8">
        <v>29477</v>
      </c>
      <c r="DG224" s="8">
        <v>40</v>
      </c>
      <c r="DH224" s="8">
        <v>99</v>
      </c>
      <c r="DI224" s="8">
        <v>18</v>
      </c>
      <c r="DJ224" s="8">
        <v>9</v>
      </c>
      <c r="DK224" s="8">
        <v>41</v>
      </c>
      <c r="DL224" s="8">
        <v>86</v>
      </c>
      <c r="DM224" s="8">
        <v>20</v>
      </c>
      <c r="DN224" s="8">
        <v>20</v>
      </c>
      <c r="DO224" s="8">
        <v>11</v>
      </c>
      <c r="DP224" s="8">
        <v>22</v>
      </c>
      <c r="DQ224" s="8">
        <v>9</v>
      </c>
      <c r="DR224" s="8">
        <v>8</v>
      </c>
      <c r="DS224" s="8">
        <v>374</v>
      </c>
      <c r="DT224" s="8">
        <v>35</v>
      </c>
      <c r="DU224" s="8">
        <v>8</v>
      </c>
      <c r="DV224" s="8">
        <v>2</v>
      </c>
      <c r="DW224" s="8">
        <v>23</v>
      </c>
      <c r="DX224" s="8">
        <v>15</v>
      </c>
      <c r="DY224" s="8">
        <v>5</v>
      </c>
      <c r="DZ224" s="8">
        <v>11</v>
      </c>
      <c r="EA224" s="8">
        <v>23</v>
      </c>
      <c r="EB224" s="8">
        <v>31</v>
      </c>
      <c r="EC224" s="8">
        <v>36</v>
      </c>
      <c r="ED224" s="8">
        <v>13</v>
      </c>
      <c r="EE224" s="8">
        <v>8</v>
      </c>
      <c r="EF224" s="8">
        <v>12</v>
      </c>
      <c r="EG224" s="8">
        <v>3</v>
      </c>
    </row>
    <row r="225" spans="1:137" ht="12.75">
      <c r="A225" s="9" t="s">
        <v>14</v>
      </c>
      <c r="C225" s="8">
        <v>43</v>
      </c>
      <c r="D225" s="8">
        <v>44</v>
      </c>
      <c r="E225" s="8">
        <v>19</v>
      </c>
      <c r="F225" s="8">
        <v>28</v>
      </c>
      <c r="G225" s="8">
        <v>131</v>
      </c>
      <c r="H225" s="8">
        <v>46</v>
      </c>
      <c r="I225" s="8">
        <v>112</v>
      </c>
      <c r="J225" s="8">
        <v>60</v>
      </c>
      <c r="K225" s="8">
        <v>10</v>
      </c>
      <c r="L225" s="8">
        <v>17</v>
      </c>
      <c r="M225" s="8">
        <v>10</v>
      </c>
      <c r="N225" s="8">
        <v>144</v>
      </c>
      <c r="O225" s="8">
        <v>145</v>
      </c>
      <c r="P225" s="8">
        <v>38</v>
      </c>
      <c r="Q225" s="8">
        <v>167</v>
      </c>
      <c r="R225" s="8">
        <v>237</v>
      </c>
      <c r="S225" s="8">
        <v>68405</v>
      </c>
      <c r="T225" s="8">
        <v>5342</v>
      </c>
      <c r="U225" s="8">
        <v>12</v>
      </c>
      <c r="V225" s="8">
        <v>10</v>
      </c>
      <c r="W225" s="8">
        <v>5</v>
      </c>
      <c r="X225" s="8">
        <v>4</v>
      </c>
      <c r="Y225" s="8">
        <v>1110</v>
      </c>
      <c r="Z225" s="8">
        <v>190</v>
      </c>
      <c r="AA225" s="8">
        <v>20</v>
      </c>
      <c r="AB225" s="8">
        <v>5</v>
      </c>
      <c r="AC225" s="8">
        <v>8</v>
      </c>
      <c r="AD225" s="8">
        <v>21</v>
      </c>
      <c r="AE225" s="8">
        <v>19</v>
      </c>
      <c r="AF225" s="8">
        <v>60</v>
      </c>
      <c r="AG225" s="8">
        <v>528</v>
      </c>
      <c r="AH225" s="8">
        <v>14</v>
      </c>
      <c r="AI225" s="8">
        <v>3</v>
      </c>
      <c r="AJ225" s="8">
        <v>39</v>
      </c>
      <c r="AK225" s="8">
        <v>8</v>
      </c>
      <c r="AL225" s="8">
        <v>51</v>
      </c>
      <c r="AM225" s="8">
        <v>11</v>
      </c>
      <c r="AN225" s="8">
        <v>8</v>
      </c>
      <c r="AO225" s="8">
        <v>59</v>
      </c>
      <c r="AP225" s="8">
        <v>56</v>
      </c>
      <c r="AQ225" s="8">
        <v>18</v>
      </c>
      <c r="AR225" s="8">
        <v>23</v>
      </c>
      <c r="AS225" s="8">
        <v>114</v>
      </c>
      <c r="AT225" s="8">
        <v>42</v>
      </c>
      <c r="AU225" s="8">
        <v>46</v>
      </c>
      <c r="AV225" s="8">
        <v>37</v>
      </c>
      <c r="AW225" s="8">
        <v>254</v>
      </c>
      <c r="AX225" s="8">
        <v>26</v>
      </c>
      <c r="AY225" s="8">
        <v>38</v>
      </c>
      <c r="AZ225" s="8">
        <v>1622</v>
      </c>
      <c r="BA225" s="8">
        <v>6</v>
      </c>
      <c r="BB225" s="8">
        <v>8</v>
      </c>
      <c r="BC225" s="8">
        <v>9</v>
      </c>
      <c r="BD225" s="8">
        <v>67</v>
      </c>
      <c r="BE225" s="8">
        <v>7</v>
      </c>
      <c r="BF225" s="8">
        <v>25</v>
      </c>
      <c r="BG225" s="8">
        <v>0</v>
      </c>
      <c r="BH225" s="8">
        <v>11</v>
      </c>
      <c r="BI225" s="8">
        <v>5</v>
      </c>
      <c r="BJ225" s="8">
        <v>23</v>
      </c>
      <c r="BK225" s="8">
        <v>25</v>
      </c>
      <c r="BL225" s="8">
        <v>3</v>
      </c>
      <c r="BM225" s="8">
        <v>13</v>
      </c>
      <c r="BN225" s="8">
        <v>16</v>
      </c>
      <c r="BO225" s="8">
        <v>7</v>
      </c>
      <c r="BP225" s="8">
        <v>15</v>
      </c>
      <c r="BQ225" s="8">
        <v>162</v>
      </c>
      <c r="BR225" s="8">
        <v>22</v>
      </c>
      <c r="BS225" s="8">
        <v>4</v>
      </c>
      <c r="BT225" s="8">
        <v>8</v>
      </c>
      <c r="BU225" s="8">
        <v>37</v>
      </c>
      <c r="BV225" s="8">
        <v>9019</v>
      </c>
      <c r="BW225" s="8">
        <v>6</v>
      </c>
      <c r="BX225" s="8">
        <v>10</v>
      </c>
      <c r="BY225" s="8">
        <v>6</v>
      </c>
      <c r="BZ225" s="8">
        <v>5</v>
      </c>
      <c r="CA225" s="8">
        <v>27</v>
      </c>
      <c r="CB225" s="8">
        <v>33</v>
      </c>
      <c r="CC225" s="8">
        <v>1</v>
      </c>
      <c r="CD225" s="8">
        <v>5</v>
      </c>
      <c r="CE225" s="8">
        <v>3</v>
      </c>
      <c r="CF225" s="8">
        <v>5</v>
      </c>
      <c r="CG225" s="8">
        <v>11</v>
      </c>
      <c r="CH225" s="8">
        <v>14</v>
      </c>
      <c r="CI225" s="8">
        <v>46</v>
      </c>
      <c r="CJ225" s="8">
        <v>2</v>
      </c>
      <c r="CK225" s="8">
        <v>4</v>
      </c>
      <c r="CL225" s="8">
        <v>21</v>
      </c>
      <c r="CM225" s="8">
        <v>14</v>
      </c>
      <c r="CN225" s="8">
        <v>10</v>
      </c>
      <c r="CO225" s="8">
        <v>0</v>
      </c>
      <c r="CP225" s="8">
        <v>2</v>
      </c>
      <c r="CQ225" s="8">
        <v>16</v>
      </c>
      <c r="CR225" s="8">
        <v>12</v>
      </c>
      <c r="CS225" s="8">
        <v>1</v>
      </c>
      <c r="CT225" s="8">
        <v>2</v>
      </c>
      <c r="CU225" s="8">
        <v>3</v>
      </c>
      <c r="CV225" s="8">
        <v>15</v>
      </c>
      <c r="CW225" s="8">
        <v>96</v>
      </c>
      <c r="CX225" s="8">
        <v>29</v>
      </c>
      <c r="CY225" s="8">
        <v>5</v>
      </c>
      <c r="CZ225" s="8">
        <v>22</v>
      </c>
      <c r="DA225" s="8">
        <v>12</v>
      </c>
      <c r="DB225" s="8">
        <v>29</v>
      </c>
      <c r="DC225" s="8">
        <v>17</v>
      </c>
      <c r="DD225" s="8">
        <v>43</v>
      </c>
      <c r="DE225" s="8">
        <v>141</v>
      </c>
      <c r="DF225" s="8">
        <v>29477</v>
      </c>
      <c r="DG225" s="8">
        <v>40</v>
      </c>
      <c r="DH225" s="8">
        <v>99</v>
      </c>
      <c r="DI225" s="8">
        <v>18</v>
      </c>
      <c r="DJ225" s="8">
        <v>9</v>
      </c>
      <c r="DK225" s="8">
        <v>41</v>
      </c>
      <c r="DL225" s="8">
        <v>86</v>
      </c>
      <c r="DM225" s="8">
        <v>20</v>
      </c>
      <c r="DN225" s="8">
        <v>20</v>
      </c>
      <c r="DO225" s="8">
        <v>11</v>
      </c>
      <c r="DP225" s="8">
        <v>22</v>
      </c>
      <c r="DQ225" s="8">
        <v>9</v>
      </c>
      <c r="DR225" s="8">
        <v>8</v>
      </c>
      <c r="DS225" s="8">
        <v>374</v>
      </c>
      <c r="DT225" s="8">
        <v>35</v>
      </c>
      <c r="DU225" s="8">
        <v>8</v>
      </c>
      <c r="DV225" s="8">
        <v>2</v>
      </c>
      <c r="DW225" s="8">
        <v>23</v>
      </c>
      <c r="DX225" s="8">
        <v>15</v>
      </c>
      <c r="DY225" s="8">
        <v>5</v>
      </c>
      <c r="DZ225" s="8">
        <v>11</v>
      </c>
      <c r="EA225" s="8">
        <v>23</v>
      </c>
      <c r="EB225" s="8">
        <v>31</v>
      </c>
      <c r="EC225" s="8">
        <v>36</v>
      </c>
      <c r="ED225" s="8">
        <v>13</v>
      </c>
      <c r="EE225" s="8">
        <v>8</v>
      </c>
      <c r="EF225" s="8">
        <v>12</v>
      </c>
      <c r="EG225" s="8">
        <v>3</v>
      </c>
    </row>
    <row r="226" spans="2:137" s="10" customFormat="1" ht="12.75">
      <c r="B226" s="11" t="s">
        <v>118</v>
      </c>
      <c r="C226" s="12">
        <f aca="true" t="shared" si="109" ref="C226:AH226">C225/120078</f>
        <v>0.00035810056796415664</v>
      </c>
      <c r="D226" s="12">
        <f t="shared" si="109"/>
        <v>0.0003664284881493696</v>
      </c>
      <c r="E226" s="12">
        <f t="shared" si="109"/>
        <v>0.00015823048351904596</v>
      </c>
      <c r="F226" s="12">
        <f t="shared" si="109"/>
        <v>0.00023318176518596245</v>
      </c>
      <c r="G226" s="12">
        <f t="shared" si="109"/>
        <v>0.0010909575442628959</v>
      </c>
      <c r="H226" s="12">
        <f t="shared" si="109"/>
        <v>0.00038308432851979547</v>
      </c>
      <c r="I226" s="12">
        <f t="shared" si="109"/>
        <v>0.0009327270607438498</v>
      </c>
      <c r="J226" s="12">
        <f t="shared" si="109"/>
        <v>0.0004996752111127767</v>
      </c>
      <c r="K226" s="12">
        <f t="shared" si="109"/>
        <v>8.327920185212945E-05</v>
      </c>
      <c r="L226" s="12">
        <f t="shared" si="109"/>
        <v>0.00014157464314862005</v>
      </c>
      <c r="M226" s="12">
        <f t="shared" si="109"/>
        <v>8.327920185212945E-05</v>
      </c>
      <c r="N226" s="12">
        <f t="shared" si="109"/>
        <v>0.0011992205066706642</v>
      </c>
      <c r="O226" s="12">
        <f t="shared" si="109"/>
        <v>0.001207548426855877</v>
      </c>
      <c r="P226" s="12">
        <f t="shared" si="109"/>
        <v>0.0003164609670380919</v>
      </c>
      <c r="Q226" s="12">
        <f t="shared" si="109"/>
        <v>0.0013907626709305618</v>
      </c>
      <c r="R226" s="12">
        <f t="shared" si="109"/>
        <v>0.001973717083895468</v>
      </c>
      <c r="S226" s="12">
        <f t="shared" si="109"/>
        <v>0.5696713802694915</v>
      </c>
      <c r="T226" s="12">
        <f t="shared" si="109"/>
        <v>0.044487749629407554</v>
      </c>
      <c r="U226" s="12">
        <f t="shared" si="109"/>
        <v>9.993504222255534E-05</v>
      </c>
      <c r="V226" s="12">
        <f t="shared" si="109"/>
        <v>8.327920185212945E-05</v>
      </c>
      <c r="W226" s="12">
        <f t="shared" si="109"/>
        <v>4.1639600926064726E-05</v>
      </c>
      <c r="X226" s="12">
        <f t="shared" si="109"/>
        <v>3.331168074085178E-05</v>
      </c>
      <c r="Y226" s="12">
        <f t="shared" si="109"/>
        <v>0.009243991405586368</v>
      </c>
      <c r="Z226" s="12">
        <f t="shared" si="109"/>
        <v>0.0015823048351904596</v>
      </c>
      <c r="AA226" s="12">
        <f t="shared" si="109"/>
        <v>0.0001665584037042589</v>
      </c>
      <c r="AB226" s="12">
        <f t="shared" si="109"/>
        <v>4.1639600926064726E-05</v>
      </c>
      <c r="AC226" s="12">
        <f t="shared" si="109"/>
        <v>6.662336148170355E-05</v>
      </c>
      <c r="AD226" s="12">
        <f t="shared" si="109"/>
        <v>0.00017488632388947185</v>
      </c>
      <c r="AE226" s="12">
        <f t="shared" si="109"/>
        <v>0.00015823048351904596</v>
      </c>
      <c r="AF226" s="12">
        <f t="shared" si="109"/>
        <v>0.0004996752111127767</v>
      </c>
      <c r="AG226" s="12">
        <f t="shared" si="109"/>
        <v>0.0043971418577924345</v>
      </c>
      <c r="AH226" s="12">
        <f t="shared" si="109"/>
        <v>0.00011659088259298122</v>
      </c>
      <c r="AI226" s="12">
        <f aca="true" t="shared" si="110" ref="AI226:CT226">AI225/120078</f>
        <v>2.4983760555638835E-05</v>
      </c>
      <c r="AJ226" s="12">
        <f t="shared" si="110"/>
        <v>0.00032478888722330487</v>
      </c>
      <c r="AK226" s="12">
        <f t="shared" si="110"/>
        <v>6.662336148170355E-05</v>
      </c>
      <c r="AL226" s="12">
        <f t="shared" si="110"/>
        <v>0.0004247239294458602</v>
      </c>
      <c r="AM226" s="12">
        <f t="shared" si="110"/>
        <v>9.16071220373424E-05</v>
      </c>
      <c r="AN226" s="12">
        <f t="shared" si="110"/>
        <v>6.662336148170355E-05</v>
      </c>
      <c r="AO226" s="12">
        <f t="shared" si="110"/>
        <v>0.0004913472909275638</v>
      </c>
      <c r="AP226" s="12">
        <f t="shared" si="110"/>
        <v>0.0004663635303719249</v>
      </c>
      <c r="AQ226" s="12">
        <f t="shared" si="110"/>
        <v>0.00014990256333383302</v>
      </c>
      <c r="AR226" s="12">
        <f t="shared" si="110"/>
        <v>0.00019154216425989773</v>
      </c>
      <c r="AS226" s="12">
        <f t="shared" si="110"/>
        <v>0.0009493829011142757</v>
      </c>
      <c r="AT226" s="12">
        <f t="shared" si="110"/>
        <v>0.0003497726477789437</v>
      </c>
      <c r="AU226" s="12">
        <f t="shared" si="110"/>
        <v>0.00038308432851979547</v>
      </c>
      <c r="AV226" s="12">
        <f t="shared" si="110"/>
        <v>0.000308133046852879</v>
      </c>
      <c r="AW226" s="12">
        <f t="shared" si="110"/>
        <v>0.002115291727044088</v>
      </c>
      <c r="AX226" s="12">
        <f t="shared" si="110"/>
        <v>0.00021652592481553656</v>
      </c>
      <c r="AY226" s="12">
        <f t="shared" si="110"/>
        <v>0.0003164609670380919</v>
      </c>
      <c r="AZ226" s="12">
        <f t="shared" si="110"/>
        <v>0.013507886540415397</v>
      </c>
      <c r="BA226" s="12">
        <f t="shared" si="110"/>
        <v>4.996752111127767E-05</v>
      </c>
      <c r="BB226" s="12">
        <f t="shared" si="110"/>
        <v>6.662336148170355E-05</v>
      </c>
      <c r="BC226" s="12">
        <f t="shared" si="110"/>
        <v>7.495128166691651E-05</v>
      </c>
      <c r="BD226" s="12">
        <f t="shared" si="110"/>
        <v>0.0005579706524092673</v>
      </c>
      <c r="BE226" s="12">
        <f t="shared" si="110"/>
        <v>5.829544129649061E-05</v>
      </c>
      <c r="BF226" s="12">
        <f t="shared" si="110"/>
        <v>0.00020819800463032362</v>
      </c>
      <c r="BG226" s="12">
        <f t="shared" si="110"/>
        <v>0</v>
      </c>
      <c r="BH226" s="12">
        <f t="shared" si="110"/>
        <v>9.16071220373424E-05</v>
      </c>
      <c r="BI226" s="12">
        <f t="shared" si="110"/>
        <v>4.1639600926064726E-05</v>
      </c>
      <c r="BJ226" s="12">
        <f t="shared" si="110"/>
        <v>0.00019154216425989773</v>
      </c>
      <c r="BK226" s="12">
        <f t="shared" si="110"/>
        <v>0.00020819800463032362</v>
      </c>
      <c r="BL226" s="12">
        <f t="shared" si="110"/>
        <v>2.4983760555638835E-05</v>
      </c>
      <c r="BM226" s="12">
        <f t="shared" si="110"/>
        <v>0.00010826296240776828</v>
      </c>
      <c r="BN226" s="12">
        <f t="shared" si="110"/>
        <v>0.0001332467229634071</v>
      </c>
      <c r="BO226" s="12">
        <f t="shared" si="110"/>
        <v>5.829544129649061E-05</v>
      </c>
      <c r="BP226" s="12">
        <f t="shared" si="110"/>
        <v>0.00012491880277819417</v>
      </c>
      <c r="BQ226" s="12">
        <f t="shared" si="110"/>
        <v>0.001349123070004497</v>
      </c>
      <c r="BR226" s="12">
        <f t="shared" si="110"/>
        <v>0.0001832142440746848</v>
      </c>
      <c r="BS226" s="12">
        <f t="shared" si="110"/>
        <v>3.331168074085178E-05</v>
      </c>
      <c r="BT226" s="12">
        <f t="shared" si="110"/>
        <v>6.662336148170355E-05</v>
      </c>
      <c r="BU226" s="12">
        <f t="shared" si="110"/>
        <v>0.000308133046852879</v>
      </c>
      <c r="BV226" s="12">
        <f t="shared" si="110"/>
        <v>0.07510951215043556</v>
      </c>
      <c r="BW226" s="12">
        <f t="shared" si="110"/>
        <v>4.996752111127767E-05</v>
      </c>
      <c r="BX226" s="12">
        <f t="shared" si="110"/>
        <v>8.327920185212945E-05</v>
      </c>
      <c r="BY226" s="12">
        <f t="shared" si="110"/>
        <v>4.996752111127767E-05</v>
      </c>
      <c r="BZ226" s="12">
        <f t="shared" si="110"/>
        <v>4.1639600926064726E-05</v>
      </c>
      <c r="CA226" s="12">
        <f t="shared" si="110"/>
        <v>0.0002248538450007495</v>
      </c>
      <c r="CB226" s="12">
        <f t="shared" si="110"/>
        <v>0.00027482136611202716</v>
      </c>
      <c r="CC226" s="12">
        <f t="shared" si="110"/>
        <v>8.327920185212944E-06</v>
      </c>
      <c r="CD226" s="12">
        <f t="shared" si="110"/>
        <v>4.1639600926064726E-05</v>
      </c>
      <c r="CE226" s="12">
        <f t="shared" si="110"/>
        <v>2.4983760555638835E-05</v>
      </c>
      <c r="CF226" s="12">
        <f t="shared" si="110"/>
        <v>4.1639600926064726E-05</v>
      </c>
      <c r="CG226" s="12">
        <f t="shared" si="110"/>
        <v>9.16071220373424E-05</v>
      </c>
      <c r="CH226" s="12">
        <f t="shared" si="110"/>
        <v>0.00011659088259298122</v>
      </c>
      <c r="CI226" s="12">
        <f t="shared" si="110"/>
        <v>0.00038308432851979547</v>
      </c>
      <c r="CJ226" s="12">
        <f t="shared" si="110"/>
        <v>1.665584037042589E-05</v>
      </c>
      <c r="CK226" s="12">
        <f t="shared" si="110"/>
        <v>3.331168074085178E-05</v>
      </c>
      <c r="CL226" s="12">
        <f t="shared" si="110"/>
        <v>0.00017488632388947185</v>
      </c>
      <c r="CM226" s="12">
        <f t="shared" si="110"/>
        <v>0.00011659088259298122</v>
      </c>
      <c r="CN226" s="12">
        <f t="shared" si="110"/>
        <v>8.327920185212945E-05</v>
      </c>
      <c r="CO226" s="12">
        <f t="shared" si="110"/>
        <v>0</v>
      </c>
      <c r="CP226" s="12">
        <f t="shared" si="110"/>
        <v>1.665584037042589E-05</v>
      </c>
      <c r="CQ226" s="12">
        <f t="shared" si="110"/>
        <v>0.0001332467229634071</v>
      </c>
      <c r="CR226" s="12">
        <f t="shared" si="110"/>
        <v>9.993504222255534E-05</v>
      </c>
      <c r="CS226" s="12">
        <f t="shared" si="110"/>
        <v>8.327920185212944E-06</v>
      </c>
      <c r="CT226" s="12">
        <f t="shared" si="110"/>
        <v>1.665584037042589E-05</v>
      </c>
      <c r="CU226" s="12">
        <f aca="true" t="shared" si="111" ref="CU226:EG226">CU225/120078</f>
        <v>2.4983760555638835E-05</v>
      </c>
      <c r="CV226" s="12">
        <f t="shared" si="111"/>
        <v>0.00012491880277819417</v>
      </c>
      <c r="CW226" s="12">
        <f t="shared" si="111"/>
        <v>0.0007994803377804427</v>
      </c>
      <c r="CX226" s="12">
        <f t="shared" si="111"/>
        <v>0.00024150968537117542</v>
      </c>
      <c r="CY226" s="12">
        <f t="shared" si="111"/>
        <v>4.1639600926064726E-05</v>
      </c>
      <c r="CZ226" s="12">
        <f t="shared" si="111"/>
        <v>0.0001832142440746848</v>
      </c>
      <c r="DA226" s="12">
        <f t="shared" si="111"/>
        <v>9.993504222255534E-05</v>
      </c>
      <c r="DB226" s="12">
        <f t="shared" si="111"/>
        <v>0.00024150968537117542</v>
      </c>
      <c r="DC226" s="12">
        <f t="shared" si="111"/>
        <v>0.00014157464314862005</v>
      </c>
      <c r="DD226" s="12">
        <f t="shared" si="111"/>
        <v>0.00035810056796415664</v>
      </c>
      <c r="DE226" s="12">
        <f t="shared" si="111"/>
        <v>0.0011742367461150252</v>
      </c>
      <c r="DF226" s="12">
        <f t="shared" si="111"/>
        <v>0.24548210329952197</v>
      </c>
      <c r="DG226" s="12">
        <f t="shared" si="111"/>
        <v>0.0003331168074085178</v>
      </c>
      <c r="DH226" s="12">
        <f t="shared" si="111"/>
        <v>0.0008244640983360816</v>
      </c>
      <c r="DI226" s="12">
        <f t="shared" si="111"/>
        <v>0.00014990256333383302</v>
      </c>
      <c r="DJ226" s="12">
        <f t="shared" si="111"/>
        <v>7.495128166691651E-05</v>
      </c>
      <c r="DK226" s="12">
        <f t="shared" si="111"/>
        <v>0.00034144472759373075</v>
      </c>
      <c r="DL226" s="12">
        <f t="shared" si="111"/>
        <v>0.0007162011359283133</v>
      </c>
      <c r="DM226" s="12">
        <f t="shared" si="111"/>
        <v>0.0001665584037042589</v>
      </c>
      <c r="DN226" s="12">
        <f t="shared" si="111"/>
        <v>0.0001665584037042589</v>
      </c>
      <c r="DO226" s="12">
        <f t="shared" si="111"/>
        <v>9.16071220373424E-05</v>
      </c>
      <c r="DP226" s="12">
        <f t="shared" si="111"/>
        <v>0.0001832142440746848</v>
      </c>
      <c r="DQ226" s="12">
        <f t="shared" si="111"/>
        <v>7.495128166691651E-05</v>
      </c>
      <c r="DR226" s="12">
        <f t="shared" si="111"/>
        <v>6.662336148170355E-05</v>
      </c>
      <c r="DS226" s="12">
        <f t="shared" si="111"/>
        <v>0.0031146421492696413</v>
      </c>
      <c r="DT226" s="12">
        <f t="shared" si="111"/>
        <v>0.0002914772064824531</v>
      </c>
      <c r="DU226" s="12">
        <f t="shared" si="111"/>
        <v>6.662336148170355E-05</v>
      </c>
      <c r="DV226" s="12">
        <f t="shared" si="111"/>
        <v>1.665584037042589E-05</v>
      </c>
      <c r="DW226" s="12">
        <f t="shared" si="111"/>
        <v>0.00019154216425989773</v>
      </c>
      <c r="DX226" s="12">
        <f t="shared" si="111"/>
        <v>0.00012491880277819417</v>
      </c>
      <c r="DY226" s="12">
        <f t="shared" si="111"/>
        <v>4.1639600926064726E-05</v>
      </c>
      <c r="DZ226" s="12">
        <f t="shared" si="111"/>
        <v>9.16071220373424E-05</v>
      </c>
      <c r="EA226" s="12">
        <f t="shared" si="111"/>
        <v>0.00019154216425989773</v>
      </c>
      <c r="EB226" s="12">
        <f t="shared" si="111"/>
        <v>0.0002581655257416013</v>
      </c>
      <c r="EC226" s="12">
        <f t="shared" si="111"/>
        <v>0.00029980512666766604</v>
      </c>
      <c r="ED226" s="12">
        <f t="shared" si="111"/>
        <v>0.00010826296240776828</v>
      </c>
      <c r="EE226" s="12">
        <f t="shared" si="111"/>
        <v>6.662336148170355E-05</v>
      </c>
      <c r="EF226" s="12">
        <f t="shared" si="111"/>
        <v>9.993504222255534E-05</v>
      </c>
      <c r="EG226" s="12">
        <f t="shared" si="111"/>
        <v>2.4983760555638835E-05</v>
      </c>
    </row>
    <row r="227" spans="2:137" ht="4.5" customHeight="1">
      <c r="B227" s="13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  <c r="DS227" s="8"/>
      <c r="DT227" s="8"/>
      <c r="DU227" s="8"/>
      <c r="DV227" s="8"/>
      <c r="DW227" s="8"/>
      <c r="DX227" s="8"/>
      <c r="DY227" s="8"/>
      <c r="DZ227" s="8"/>
      <c r="EA227" s="8"/>
      <c r="EB227" s="8"/>
      <c r="EC227" s="8"/>
      <c r="ED227" s="8"/>
      <c r="EE227" s="8"/>
      <c r="EF227" s="8"/>
      <c r="EG227" s="8"/>
    </row>
    <row r="228" spans="1:137" ht="12.75">
      <c r="A228" s="3" t="s">
        <v>94</v>
      </c>
      <c r="B228" s="13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  <c r="DS228" s="8"/>
      <c r="DT228" s="8"/>
      <c r="DU228" s="8"/>
      <c r="DV228" s="8"/>
      <c r="DW228" s="8"/>
      <c r="DX228" s="8"/>
      <c r="DY228" s="8"/>
      <c r="DZ228" s="8"/>
      <c r="EA228" s="8"/>
      <c r="EB228" s="8"/>
      <c r="EC228" s="8"/>
      <c r="ED228" s="8"/>
      <c r="EE228" s="8"/>
      <c r="EF228" s="8"/>
      <c r="EG228" s="8"/>
    </row>
    <row r="229" spans="2:137" ht="12.75">
      <c r="B229" s="7" t="s">
        <v>75</v>
      </c>
      <c r="C229" s="8">
        <v>8</v>
      </c>
      <c r="D229" s="8">
        <v>11</v>
      </c>
      <c r="E229" s="8">
        <v>22</v>
      </c>
      <c r="F229" s="8">
        <v>14</v>
      </c>
      <c r="G229" s="8">
        <v>34</v>
      </c>
      <c r="H229" s="8">
        <v>20</v>
      </c>
      <c r="I229" s="8">
        <v>28</v>
      </c>
      <c r="J229" s="8">
        <v>24</v>
      </c>
      <c r="K229" s="8">
        <v>19</v>
      </c>
      <c r="L229" s="8">
        <v>25</v>
      </c>
      <c r="M229" s="8">
        <v>13</v>
      </c>
      <c r="N229" s="8">
        <v>134</v>
      </c>
      <c r="O229" s="8">
        <v>36</v>
      </c>
      <c r="P229" s="8">
        <v>19</v>
      </c>
      <c r="Q229" s="8">
        <v>27</v>
      </c>
      <c r="R229" s="8">
        <v>169</v>
      </c>
      <c r="S229" s="8">
        <v>40157</v>
      </c>
      <c r="T229" s="8">
        <v>1097</v>
      </c>
      <c r="U229" s="8">
        <v>7</v>
      </c>
      <c r="V229" s="8">
        <v>6</v>
      </c>
      <c r="W229" s="8">
        <v>1</v>
      </c>
      <c r="X229" s="8">
        <v>4</v>
      </c>
      <c r="Y229" s="8">
        <v>130</v>
      </c>
      <c r="Z229" s="8">
        <v>109</v>
      </c>
      <c r="AA229" s="8">
        <v>2</v>
      </c>
      <c r="AB229" s="8">
        <v>7</v>
      </c>
      <c r="AC229" s="8">
        <v>4</v>
      </c>
      <c r="AD229" s="8">
        <v>5</v>
      </c>
      <c r="AE229" s="8">
        <v>2</v>
      </c>
      <c r="AF229" s="8">
        <v>27</v>
      </c>
      <c r="AG229" s="8">
        <v>131</v>
      </c>
      <c r="AH229" s="8">
        <v>2</v>
      </c>
      <c r="AI229" s="8">
        <v>4</v>
      </c>
      <c r="AJ229" s="8">
        <v>14</v>
      </c>
      <c r="AK229" s="8">
        <v>5</v>
      </c>
      <c r="AL229" s="8">
        <v>13</v>
      </c>
      <c r="AM229" s="8">
        <v>4</v>
      </c>
      <c r="AN229" s="8">
        <v>1</v>
      </c>
      <c r="AO229" s="8">
        <v>15</v>
      </c>
      <c r="AP229" s="8">
        <v>25</v>
      </c>
      <c r="AQ229" s="8">
        <v>8</v>
      </c>
      <c r="AR229" s="8">
        <v>8</v>
      </c>
      <c r="AS229" s="8">
        <v>28</v>
      </c>
      <c r="AT229" s="8">
        <v>15</v>
      </c>
      <c r="AU229" s="8">
        <v>16</v>
      </c>
      <c r="AV229" s="8">
        <v>16</v>
      </c>
      <c r="AW229" s="8">
        <v>115</v>
      </c>
      <c r="AX229" s="8">
        <v>14</v>
      </c>
      <c r="AY229" s="8">
        <v>26</v>
      </c>
      <c r="AZ229" s="8">
        <v>258</v>
      </c>
      <c r="BA229" s="8">
        <v>5</v>
      </c>
      <c r="BB229" s="8">
        <v>1</v>
      </c>
      <c r="BC229" s="8">
        <v>6</v>
      </c>
      <c r="BD229" s="8">
        <v>39</v>
      </c>
      <c r="BE229" s="8">
        <v>6</v>
      </c>
      <c r="BF229" s="8">
        <v>6</v>
      </c>
      <c r="BG229" s="8">
        <v>1</v>
      </c>
      <c r="BH229" s="8">
        <v>4</v>
      </c>
      <c r="BI229" s="8">
        <v>7</v>
      </c>
      <c r="BJ229" s="8">
        <v>7</v>
      </c>
      <c r="BK229" s="8">
        <v>8</v>
      </c>
      <c r="BL229" s="8">
        <v>0</v>
      </c>
      <c r="BM229" s="8">
        <v>11</v>
      </c>
      <c r="BN229" s="8">
        <v>12</v>
      </c>
      <c r="BO229" s="8">
        <v>4</v>
      </c>
      <c r="BP229" s="8">
        <v>1</v>
      </c>
      <c r="BQ229" s="8">
        <v>43</v>
      </c>
      <c r="BR229" s="8">
        <v>4</v>
      </c>
      <c r="BS229" s="8">
        <v>0</v>
      </c>
      <c r="BT229" s="8">
        <v>7</v>
      </c>
      <c r="BU229" s="8">
        <v>36</v>
      </c>
      <c r="BV229" s="8">
        <v>6952</v>
      </c>
      <c r="BW229" s="8">
        <v>3</v>
      </c>
      <c r="BX229" s="8">
        <v>4</v>
      </c>
      <c r="BY229" s="8">
        <v>2</v>
      </c>
      <c r="BZ229" s="8">
        <v>3</v>
      </c>
      <c r="CA229" s="8">
        <v>16</v>
      </c>
      <c r="CB229" s="8">
        <v>1</v>
      </c>
      <c r="CC229" s="8">
        <v>1</v>
      </c>
      <c r="CD229" s="8">
        <v>1</v>
      </c>
      <c r="CE229" s="8">
        <v>2</v>
      </c>
      <c r="CF229" s="8">
        <v>1</v>
      </c>
      <c r="CG229" s="8">
        <v>4</v>
      </c>
      <c r="CH229" s="8">
        <v>6</v>
      </c>
      <c r="CI229" s="8">
        <v>14</v>
      </c>
      <c r="CJ229" s="8">
        <v>2</v>
      </c>
      <c r="CK229" s="8">
        <v>5</v>
      </c>
      <c r="CL229" s="8">
        <v>19</v>
      </c>
      <c r="CM229" s="8">
        <v>4</v>
      </c>
      <c r="CN229" s="8">
        <v>0</v>
      </c>
      <c r="CO229" s="8">
        <v>1</v>
      </c>
      <c r="CP229" s="8">
        <v>0</v>
      </c>
      <c r="CQ229" s="8">
        <v>17</v>
      </c>
      <c r="CR229" s="8">
        <v>5</v>
      </c>
      <c r="CS229" s="8">
        <v>3</v>
      </c>
      <c r="CT229" s="8">
        <v>1</v>
      </c>
      <c r="CU229" s="8">
        <v>0</v>
      </c>
      <c r="CV229" s="8">
        <v>6</v>
      </c>
      <c r="CW229" s="8">
        <v>47</v>
      </c>
      <c r="CX229" s="8">
        <v>7</v>
      </c>
      <c r="CY229" s="8">
        <v>2</v>
      </c>
      <c r="CZ229" s="8">
        <v>8</v>
      </c>
      <c r="DA229" s="8">
        <v>11</v>
      </c>
      <c r="DB229" s="8">
        <v>15</v>
      </c>
      <c r="DC229" s="8">
        <v>11</v>
      </c>
      <c r="DD229" s="8">
        <v>16</v>
      </c>
      <c r="DE229" s="8">
        <v>120</v>
      </c>
      <c r="DF229" s="8">
        <v>25482</v>
      </c>
      <c r="DG229" s="8">
        <v>7</v>
      </c>
      <c r="DH229" s="8">
        <v>76</v>
      </c>
      <c r="DI229" s="8">
        <v>13</v>
      </c>
      <c r="DJ229" s="8">
        <v>4</v>
      </c>
      <c r="DK229" s="8">
        <v>16</v>
      </c>
      <c r="DL229" s="8">
        <v>72</v>
      </c>
      <c r="DM229" s="8">
        <v>4</v>
      </c>
      <c r="DN229" s="8">
        <v>5</v>
      </c>
      <c r="DO229" s="8">
        <v>7</v>
      </c>
      <c r="DP229" s="8">
        <v>5</v>
      </c>
      <c r="DQ229" s="8">
        <v>8</v>
      </c>
      <c r="DR229" s="8">
        <v>1</v>
      </c>
      <c r="DS229" s="8">
        <v>101</v>
      </c>
      <c r="DT229" s="8">
        <v>11</v>
      </c>
      <c r="DU229" s="8">
        <v>1</v>
      </c>
      <c r="DV229" s="8">
        <v>3</v>
      </c>
      <c r="DW229" s="8">
        <v>3</v>
      </c>
      <c r="DX229" s="8">
        <v>19</v>
      </c>
      <c r="DY229" s="8">
        <v>9</v>
      </c>
      <c r="DZ229" s="8">
        <v>3</v>
      </c>
      <c r="EA229" s="8">
        <v>1</v>
      </c>
      <c r="EB229" s="8">
        <v>5</v>
      </c>
      <c r="EC229" s="8">
        <v>5</v>
      </c>
      <c r="ED229" s="8">
        <v>8</v>
      </c>
      <c r="EE229" s="8">
        <v>2</v>
      </c>
      <c r="EF229" s="8">
        <v>7</v>
      </c>
      <c r="EG229" s="8">
        <v>3</v>
      </c>
    </row>
    <row r="230" spans="1:137" ht="12.75">
      <c r="A230" s="9" t="s">
        <v>14</v>
      </c>
      <c r="C230" s="8">
        <v>8</v>
      </c>
      <c r="D230" s="8">
        <v>11</v>
      </c>
      <c r="E230" s="8">
        <v>22</v>
      </c>
      <c r="F230" s="8">
        <v>14</v>
      </c>
      <c r="G230" s="8">
        <v>34</v>
      </c>
      <c r="H230" s="8">
        <v>20</v>
      </c>
      <c r="I230" s="8">
        <v>28</v>
      </c>
      <c r="J230" s="8">
        <v>24</v>
      </c>
      <c r="K230" s="8">
        <v>19</v>
      </c>
      <c r="L230" s="8">
        <v>25</v>
      </c>
      <c r="M230" s="8">
        <v>13</v>
      </c>
      <c r="N230" s="8">
        <v>134</v>
      </c>
      <c r="O230" s="8">
        <v>36</v>
      </c>
      <c r="P230" s="8">
        <v>19</v>
      </c>
      <c r="Q230" s="8">
        <v>27</v>
      </c>
      <c r="R230" s="8">
        <v>169</v>
      </c>
      <c r="S230" s="8">
        <v>40157</v>
      </c>
      <c r="T230" s="8">
        <v>1097</v>
      </c>
      <c r="U230" s="8">
        <v>7</v>
      </c>
      <c r="V230" s="8">
        <v>6</v>
      </c>
      <c r="W230" s="8">
        <v>1</v>
      </c>
      <c r="X230" s="8">
        <v>4</v>
      </c>
      <c r="Y230" s="8">
        <v>130</v>
      </c>
      <c r="Z230" s="8">
        <v>109</v>
      </c>
      <c r="AA230" s="8">
        <v>2</v>
      </c>
      <c r="AB230" s="8">
        <v>7</v>
      </c>
      <c r="AC230" s="8">
        <v>4</v>
      </c>
      <c r="AD230" s="8">
        <v>5</v>
      </c>
      <c r="AE230" s="8">
        <v>2</v>
      </c>
      <c r="AF230" s="8">
        <v>27</v>
      </c>
      <c r="AG230" s="8">
        <v>131</v>
      </c>
      <c r="AH230" s="8">
        <v>2</v>
      </c>
      <c r="AI230" s="8">
        <v>4</v>
      </c>
      <c r="AJ230" s="8">
        <v>14</v>
      </c>
      <c r="AK230" s="8">
        <v>5</v>
      </c>
      <c r="AL230" s="8">
        <v>13</v>
      </c>
      <c r="AM230" s="8">
        <v>4</v>
      </c>
      <c r="AN230" s="8">
        <v>1</v>
      </c>
      <c r="AO230" s="8">
        <v>15</v>
      </c>
      <c r="AP230" s="8">
        <v>25</v>
      </c>
      <c r="AQ230" s="8">
        <v>8</v>
      </c>
      <c r="AR230" s="8">
        <v>8</v>
      </c>
      <c r="AS230" s="8">
        <v>28</v>
      </c>
      <c r="AT230" s="8">
        <v>15</v>
      </c>
      <c r="AU230" s="8">
        <v>16</v>
      </c>
      <c r="AV230" s="8">
        <v>16</v>
      </c>
      <c r="AW230" s="8">
        <v>115</v>
      </c>
      <c r="AX230" s="8">
        <v>14</v>
      </c>
      <c r="AY230" s="8">
        <v>26</v>
      </c>
      <c r="AZ230" s="8">
        <v>258</v>
      </c>
      <c r="BA230" s="8">
        <v>5</v>
      </c>
      <c r="BB230" s="8">
        <v>1</v>
      </c>
      <c r="BC230" s="8">
        <v>6</v>
      </c>
      <c r="BD230" s="8">
        <v>39</v>
      </c>
      <c r="BE230" s="8">
        <v>6</v>
      </c>
      <c r="BF230" s="8">
        <v>6</v>
      </c>
      <c r="BG230" s="8">
        <v>1</v>
      </c>
      <c r="BH230" s="8">
        <v>4</v>
      </c>
      <c r="BI230" s="8">
        <v>7</v>
      </c>
      <c r="BJ230" s="8">
        <v>7</v>
      </c>
      <c r="BK230" s="8">
        <v>8</v>
      </c>
      <c r="BL230" s="8">
        <v>0</v>
      </c>
      <c r="BM230" s="8">
        <v>11</v>
      </c>
      <c r="BN230" s="8">
        <v>12</v>
      </c>
      <c r="BO230" s="8">
        <v>4</v>
      </c>
      <c r="BP230" s="8">
        <v>1</v>
      </c>
      <c r="BQ230" s="8">
        <v>43</v>
      </c>
      <c r="BR230" s="8">
        <v>4</v>
      </c>
      <c r="BS230" s="8">
        <v>0</v>
      </c>
      <c r="BT230" s="8">
        <v>7</v>
      </c>
      <c r="BU230" s="8">
        <v>36</v>
      </c>
      <c r="BV230" s="8">
        <v>6952</v>
      </c>
      <c r="BW230" s="8">
        <v>3</v>
      </c>
      <c r="BX230" s="8">
        <v>4</v>
      </c>
      <c r="BY230" s="8">
        <v>2</v>
      </c>
      <c r="BZ230" s="8">
        <v>3</v>
      </c>
      <c r="CA230" s="8">
        <v>16</v>
      </c>
      <c r="CB230" s="8">
        <v>1</v>
      </c>
      <c r="CC230" s="8">
        <v>1</v>
      </c>
      <c r="CD230" s="8">
        <v>1</v>
      </c>
      <c r="CE230" s="8">
        <v>2</v>
      </c>
      <c r="CF230" s="8">
        <v>1</v>
      </c>
      <c r="CG230" s="8">
        <v>4</v>
      </c>
      <c r="CH230" s="8">
        <v>6</v>
      </c>
      <c r="CI230" s="8">
        <v>14</v>
      </c>
      <c r="CJ230" s="8">
        <v>2</v>
      </c>
      <c r="CK230" s="8">
        <v>5</v>
      </c>
      <c r="CL230" s="8">
        <v>19</v>
      </c>
      <c r="CM230" s="8">
        <v>4</v>
      </c>
      <c r="CN230" s="8">
        <v>0</v>
      </c>
      <c r="CO230" s="8">
        <v>1</v>
      </c>
      <c r="CP230" s="8">
        <v>0</v>
      </c>
      <c r="CQ230" s="8">
        <v>17</v>
      </c>
      <c r="CR230" s="8">
        <v>5</v>
      </c>
      <c r="CS230" s="8">
        <v>3</v>
      </c>
      <c r="CT230" s="8">
        <v>1</v>
      </c>
      <c r="CU230" s="8">
        <v>0</v>
      </c>
      <c r="CV230" s="8">
        <v>6</v>
      </c>
      <c r="CW230" s="8">
        <v>47</v>
      </c>
      <c r="CX230" s="8">
        <v>7</v>
      </c>
      <c r="CY230" s="8">
        <v>2</v>
      </c>
      <c r="CZ230" s="8">
        <v>8</v>
      </c>
      <c r="DA230" s="8">
        <v>11</v>
      </c>
      <c r="DB230" s="8">
        <v>15</v>
      </c>
      <c r="DC230" s="8">
        <v>11</v>
      </c>
      <c r="DD230" s="8">
        <v>16</v>
      </c>
      <c r="DE230" s="8">
        <v>120</v>
      </c>
      <c r="DF230" s="8">
        <v>25482</v>
      </c>
      <c r="DG230" s="8">
        <v>7</v>
      </c>
      <c r="DH230" s="8">
        <v>76</v>
      </c>
      <c r="DI230" s="8">
        <v>13</v>
      </c>
      <c r="DJ230" s="8">
        <v>4</v>
      </c>
      <c r="DK230" s="8">
        <v>16</v>
      </c>
      <c r="DL230" s="8">
        <v>72</v>
      </c>
      <c r="DM230" s="8">
        <v>4</v>
      </c>
      <c r="DN230" s="8">
        <v>5</v>
      </c>
      <c r="DO230" s="8">
        <v>7</v>
      </c>
      <c r="DP230" s="8">
        <v>5</v>
      </c>
      <c r="DQ230" s="8">
        <v>8</v>
      </c>
      <c r="DR230" s="8">
        <v>1</v>
      </c>
      <c r="DS230" s="8">
        <v>101</v>
      </c>
      <c r="DT230" s="8">
        <v>11</v>
      </c>
      <c r="DU230" s="8">
        <v>1</v>
      </c>
      <c r="DV230" s="8">
        <v>3</v>
      </c>
      <c r="DW230" s="8">
        <v>3</v>
      </c>
      <c r="DX230" s="8">
        <v>19</v>
      </c>
      <c r="DY230" s="8">
        <v>9</v>
      </c>
      <c r="DZ230" s="8">
        <v>3</v>
      </c>
      <c r="EA230" s="8">
        <v>1</v>
      </c>
      <c r="EB230" s="8">
        <v>5</v>
      </c>
      <c r="EC230" s="8">
        <v>5</v>
      </c>
      <c r="ED230" s="8">
        <v>8</v>
      </c>
      <c r="EE230" s="8">
        <v>2</v>
      </c>
      <c r="EF230" s="8">
        <v>7</v>
      </c>
      <c r="EG230" s="8">
        <v>3</v>
      </c>
    </row>
    <row r="231" spans="2:137" s="10" customFormat="1" ht="12.75">
      <c r="B231" s="11" t="s">
        <v>118</v>
      </c>
      <c r="C231" s="12">
        <f aca="true" t="shared" si="112" ref="C231:AH231">C230/76278</f>
        <v>0.0001048795196518</v>
      </c>
      <c r="D231" s="12">
        <f t="shared" si="112"/>
        <v>0.000144209339521225</v>
      </c>
      <c r="E231" s="12">
        <f t="shared" si="112"/>
        <v>0.00028841867904245</v>
      </c>
      <c r="F231" s="12">
        <f t="shared" si="112"/>
        <v>0.00018353915939065</v>
      </c>
      <c r="G231" s="12">
        <f t="shared" si="112"/>
        <v>0.00044573795852015</v>
      </c>
      <c r="H231" s="12">
        <f t="shared" si="112"/>
        <v>0.0002621987991295</v>
      </c>
      <c r="I231" s="12">
        <f t="shared" si="112"/>
        <v>0.0003670783187813</v>
      </c>
      <c r="J231" s="12">
        <f t="shared" si="112"/>
        <v>0.0003146385589554</v>
      </c>
      <c r="K231" s="12">
        <f t="shared" si="112"/>
        <v>0.000249088859173025</v>
      </c>
      <c r="L231" s="12">
        <f t="shared" si="112"/>
        <v>0.00032774849891187497</v>
      </c>
      <c r="M231" s="12">
        <f t="shared" si="112"/>
        <v>0.000170429219434175</v>
      </c>
      <c r="N231" s="12">
        <f t="shared" si="112"/>
        <v>0.00175673195416765</v>
      </c>
      <c r="O231" s="12">
        <f t="shared" si="112"/>
        <v>0.0004719578384331</v>
      </c>
      <c r="P231" s="12">
        <f t="shared" si="112"/>
        <v>0.000249088859173025</v>
      </c>
      <c r="Q231" s="12">
        <f t="shared" si="112"/>
        <v>0.000353968378824825</v>
      </c>
      <c r="R231" s="12">
        <f t="shared" si="112"/>
        <v>0.0022155798526442747</v>
      </c>
      <c r="S231" s="12">
        <f t="shared" si="112"/>
        <v>0.5264558588321665</v>
      </c>
      <c r="T231" s="12">
        <f t="shared" si="112"/>
        <v>0.014381604132253074</v>
      </c>
      <c r="U231" s="12">
        <f t="shared" si="112"/>
        <v>9.1769579695325E-05</v>
      </c>
      <c r="V231" s="12">
        <f t="shared" si="112"/>
        <v>7.865963973885E-05</v>
      </c>
      <c r="W231" s="12">
        <f t="shared" si="112"/>
        <v>1.3109939956475E-05</v>
      </c>
      <c r="X231" s="12">
        <f t="shared" si="112"/>
        <v>5.24397598259E-05</v>
      </c>
      <c r="Y231" s="12">
        <f t="shared" si="112"/>
        <v>0.00170429219434175</v>
      </c>
      <c r="Z231" s="12">
        <f t="shared" si="112"/>
        <v>0.001428983455255775</v>
      </c>
      <c r="AA231" s="12">
        <f t="shared" si="112"/>
        <v>2.621987991295E-05</v>
      </c>
      <c r="AB231" s="12">
        <f t="shared" si="112"/>
        <v>9.1769579695325E-05</v>
      </c>
      <c r="AC231" s="12">
        <f t="shared" si="112"/>
        <v>5.24397598259E-05</v>
      </c>
      <c r="AD231" s="12">
        <f t="shared" si="112"/>
        <v>6.5549699782375E-05</v>
      </c>
      <c r="AE231" s="12">
        <f t="shared" si="112"/>
        <v>2.621987991295E-05</v>
      </c>
      <c r="AF231" s="12">
        <f t="shared" si="112"/>
        <v>0.000353968378824825</v>
      </c>
      <c r="AG231" s="12">
        <f t="shared" si="112"/>
        <v>0.001717402134298225</v>
      </c>
      <c r="AH231" s="12">
        <f t="shared" si="112"/>
        <v>2.621987991295E-05</v>
      </c>
      <c r="AI231" s="12">
        <f aca="true" t="shared" si="113" ref="AI231:CT231">AI230/76278</f>
        <v>5.24397598259E-05</v>
      </c>
      <c r="AJ231" s="12">
        <f t="shared" si="113"/>
        <v>0.00018353915939065</v>
      </c>
      <c r="AK231" s="12">
        <f t="shared" si="113"/>
        <v>6.5549699782375E-05</v>
      </c>
      <c r="AL231" s="12">
        <f t="shared" si="113"/>
        <v>0.000170429219434175</v>
      </c>
      <c r="AM231" s="12">
        <f t="shared" si="113"/>
        <v>5.24397598259E-05</v>
      </c>
      <c r="AN231" s="12">
        <f t="shared" si="113"/>
        <v>1.3109939956475E-05</v>
      </c>
      <c r="AO231" s="12">
        <f t="shared" si="113"/>
        <v>0.000196649099347125</v>
      </c>
      <c r="AP231" s="12">
        <f t="shared" si="113"/>
        <v>0.00032774849891187497</v>
      </c>
      <c r="AQ231" s="12">
        <f t="shared" si="113"/>
        <v>0.0001048795196518</v>
      </c>
      <c r="AR231" s="12">
        <f t="shared" si="113"/>
        <v>0.0001048795196518</v>
      </c>
      <c r="AS231" s="12">
        <f t="shared" si="113"/>
        <v>0.0003670783187813</v>
      </c>
      <c r="AT231" s="12">
        <f t="shared" si="113"/>
        <v>0.000196649099347125</v>
      </c>
      <c r="AU231" s="12">
        <f t="shared" si="113"/>
        <v>0.0002097590393036</v>
      </c>
      <c r="AV231" s="12">
        <f t="shared" si="113"/>
        <v>0.0002097590393036</v>
      </c>
      <c r="AW231" s="12">
        <f t="shared" si="113"/>
        <v>0.001507643094994625</v>
      </c>
      <c r="AX231" s="12">
        <f t="shared" si="113"/>
        <v>0.00018353915939065</v>
      </c>
      <c r="AY231" s="12">
        <f t="shared" si="113"/>
        <v>0.00034085843886835</v>
      </c>
      <c r="AZ231" s="12">
        <f t="shared" si="113"/>
        <v>0.0033823645087705497</v>
      </c>
      <c r="BA231" s="12">
        <f t="shared" si="113"/>
        <v>6.5549699782375E-05</v>
      </c>
      <c r="BB231" s="12">
        <f t="shared" si="113"/>
        <v>1.3109939956475E-05</v>
      </c>
      <c r="BC231" s="12">
        <f t="shared" si="113"/>
        <v>7.865963973885E-05</v>
      </c>
      <c r="BD231" s="12">
        <f t="shared" si="113"/>
        <v>0.0005112876583025249</v>
      </c>
      <c r="BE231" s="12">
        <f t="shared" si="113"/>
        <v>7.865963973885E-05</v>
      </c>
      <c r="BF231" s="12">
        <f t="shared" si="113"/>
        <v>7.865963973885E-05</v>
      </c>
      <c r="BG231" s="12">
        <f t="shared" si="113"/>
        <v>1.3109939956475E-05</v>
      </c>
      <c r="BH231" s="12">
        <f t="shared" si="113"/>
        <v>5.24397598259E-05</v>
      </c>
      <c r="BI231" s="12">
        <f t="shared" si="113"/>
        <v>9.1769579695325E-05</v>
      </c>
      <c r="BJ231" s="12">
        <f t="shared" si="113"/>
        <v>9.1769579695325E-05</v>
      </c>
      <c r="BK231" s="12">
        <f t="shared" si="113"/>
        <v>0.0001048795196518</v>
      </c>
      <c r="BL231" s="12">
        <f t="shared" si="113"/>
        <v>0</v>
      </c>
      <c r="BM231" s="12">
        <f t="shared" si="113"/>
        <v>0.000144209339521225</v>
      </c>
      <c r="BN231" s="12">
        <f t="shared" si="113"/>
        <v>0.0001573192794777</v>
      </c>
      <c r="BO231" s="12">
        <f t="shared" si="113"/>
        <v>5.24397598259E-05</v>
      </c>
      <c r="BP231" s="12">
        <f t="shared" si="113"/>
        <v>1.3109939956475E-05</v>
      </c>
      <c r="BQ231" s="12">
        <f t="shared" si="113"/>
        <v>0.000563727418128425</v>
      </c>
      <c r="BR231" s="12">
        <f t="shared" si="113"/>
        <v>5.24397598259E-05</v>
      </c>
      <c r="BS231" s="12">
        <f t="shared" si="113"/>
        <v>0</v>
      </c>
      <c r="BT231" s="12">
        <f t="shared" si="113"/>
        <v>9.1769579695325E-05</v>
      </c>
      <c r="BU231" s="12">
        <f t="shared" si="113"/>
        <v>0.0004719578384331</v>
      </c>
      <c r="BV231" s="12">
        <f t="shared" si="113"/>
        <v>0.09114030257741419</v>
      </c>
      <c r="BW231" s="12">
        <f t="shared" si="113"/>
        <v>3.9329819869425E-05</v>
      </c>
      <c r="BX231" s="12">
        <f t="shared" si="113"/>
        <v>5.24397598259E-05</v>
      </c>
      <c r="BY231" s="12">
        <f t="shared" si="113"/>
        <v>2.621987991295E-05</v>
      </c>
      <c r="BZ231" s="12">
        <f t="shared" si="113"/>
        <v>3.9329819869425E-05</v>
      </c>
      <c r="CA231" s="12">
        <f t="shared" si="113"/>
        <v>0.0002097590393036</v>
      </c>
      <c r="CB231" s="12">
        <f t="shared" si="113"/>
        <v>1.3109939956475E-05</v>
      </c>
      <c r="CC231" s="12">
        <f t="shared" si="113"/>
        <v>1.3109939956475E-05</v>
      </c>
      <c r="CD231" s="12">
        <f t="shared" si="113"/>
        <v>1.3109939956475E-05</v>
      </c>
      <c r="CE231" s="12">
        <f t="shared" si="113"/>
        <v>2.621987991295E-05</v>
      </c>
      <c r="CF231" s="12">
        <f t="shared" si="113"/>
        <v>1.3109939956475E-05</v>
      </c>
      <c r="CG231" s="12">
        <f t="shared" si="113"/>
        <v>5.24397598259E-05</v>
      </c>
      <c r="CH231" s="12">
        <f t="shared" si="113"/>
        <v>7.865963973885E-05</v>
      </c>
      <c r="CI231" s="12">
        <f t="shared" si="113"/>
        <v>0.00018353915939065</v>
      </c>
      <c r="CJ231" s="12">
        <f t="shared" si="113"/>
        <v>2.621987991295E-05</v>
      </c>
      <c r="CK231" s="12">
        <f t="shared" si="113"/>
        <v>6.5549699782375E-05</v>
      </c>
      <c r="CL231" s="12">
        <f t="shared" si="113"/>
        <v>0.000249088859173025</v>
      </c>
      <c r="CM231" s="12">
        <f t="shared" si="113"/>
        <v>5.24397598259E-05</v>
      </c>
      <c r="CN231" s="12">
        <f t="shared" si="113"/>
        <v>0</v>
      </c>
      <c r="CO231" s="12">
        <f t="shared" si="113"/>
        <v>1.3109939956475E-05</v>
      </c>
      <c r="CP231" s="12">
        <f t="shared" si="113"/>
        <v>0</v>
      </c>
      <c r="CQ231" s="12">
        <f t="shared" si="113"/>
        <v>0.000222868979260075</v>
      </c>
      <c r="CR231" s="12">
        <f t="shared" si="113"/>
        <v>6.5549699782375E-05</v>
      </c>
      <c r="CS231" s="12">
        <f t="shared" si="113"/>
        <v>3.9329819869425E-05</v>
      </c>
      <c r="CT231" s="12">
        <f t="shared" si="113"/>
        <v>1.3109939956475E-05</v>
      </c>
      <c r="CU231" s="12">
        <f aca="true" t="shared" si="114" ref="CU231:EG231">CU230/76278</f>
        <v>0</v>
      </c>
      <c r="CV231" s="12">
        <f t="shared" si="114"/>
        <v>7.865963973885E-05</v>
      </c>
      <c r="CW231" s="12">
        <f t="shared" si="114"/>
        <v>0.0006161671779543249</v>
      </c>
      <c r="CX231" s="12">
        <f t="shared" si="114"/>
        <v>9.1769579695325E-05</v>
      </c>
      <c r="CY231" s="12">
        <f t="shared" si="114"/>
        <v>2.621987991295E-05</v>
      </c>
      <c r="CZ231" s="12">
        <f t="shared" si="114"/>
        <v>0.0001048795196518</v>
      </c>
      <c r="DA231" s="12">
        <f t="shared" si="114"/>
        <v>0.000144209339521225</v>
      </c>
      <c r="DB231" s="12">
        <f t="shared" si="114"/>
        <v>0.000196649099347125</v>
      </c>
      <c r="DC231" s="12">
        <f t="shared" si="114"/>
        <v>0.000144209339521225</v>
      </c>
      <c r="DD231" s="12">
        <f t="shared" si="114"/>
        <v>0.0002097590393036</v>
      </c>
      <c r="DE231" s="12">
        <f t="shared" si="114"/>
        <v>0.001573192794777</v>
      </c>
      <c r="DF231" s="12">
        <f t="shared" si="114"/>
        <v>0.3340674899708959</v>
      </c>
      <c r="DG231" s="12">
        <f t="shared" si="114"/>
        <v>9.1769579695325E-05</v>
      </c>
      <c r="DH231" s="12">
        <f t="shared" si="114"/>
        <v>0.0009963554366921</v>
      </c>
      <c r="DI231" s="12">
        <f t="shared" si="114"/>
        <v>0.000170429219434175</v>
      </c>
      <c r="DJ231" s="12">
        <f t="shared" si="114"/>
        <v>5.24397598259E-05</v>
      </c>
      <c r="DK231" s="12">
        <f t="shared" si="114"/>
        <v>0.0002097590393036</v>
      </c>
      <c r="DL231" s="12">
        <f t="shared" si="114"/>
        <v>0.0009439156768662</v>
      </c>
      <c r="DM231" s="12">
        <f t="shared" si="114"/>
        <v>5.24397598259E-05</v>
      </c>
      <c r="DN231" s="12">
        <f t="shared" si="114"/>
        <v>6.5549699782375E-05</v>
      </c>
      <c r="DO231" s="12">
        <f t="shared" si="114"/>
        <v>9.1769579695325E-05</v>
      </c>
      <c r="DP231" s="12">
        <f t="shared" si="114"/>
        <v>6.5549699782375E-05</v>
      </c>
      <c r="DQ231" s="12">
        <f t="shared" si="114"/>
        <v>0.0001048795196518</v>
      </c>
      <c r="DR231" s="12">
        <f t="shared" si="114"/>
        <v>1.3109939956475E-05</v>
      </c>
      <c r="DS231" s="12">
        <f t="shared" si="114"/>
        <v>0.001324103935603975</v>
      </c>
      <c r="DT231" s="12">
        <f t="shared" si="114"/>
        <v>0.000144209339521225</v>
      </c>
      <c r="DU231" s="12">
        <f t="shared" si="114"/>
        <v>1.3109939956475E-05</v>
      </c>
      <c r="DV231" s="12">
        <f t="shared" si="114"/>
        <v>3.9329819869425E-05</v>
      </c>
      <c r="DW231" s="12">
        <f t="shared" si="114"/>
        <v>3.9329819869425E-05</v>
      </c>
      <c r="DX231" s="12">
        <f t="shared" si="114"/>
        <v>0.000249088859173025</v>
      </c>
      <c r="DY231" s="12">
        <f t="shared" si="114"/>
        <v>0.000117989459608275</v>
      </c>
      <c r="DZ231" s="12">
        <f t="shared" si="114"/>
        <v>3.9329819869425E-05</v>
      </c>
      <c r="EA231" s="12">
        <f t="shared" si="114"/>
        <v>1.3109939956475E-05</v>
      </c>
      <c r="EB231" s="12">
        <f t="shared" si="114"/>
        <v>6.5549699782375E-05</v>
      </c>
      <c r="EC231" s="12">
        <f t="shared" si="114"/>
        <v>6.5549699782375E-05</v>
      </c>
      <c r="ED231" s="12">
        <f t="shared" si="114"/>
        <v>0.0001048795196518</v>
      </c>
      <c r="EE231" s="12">
        <f t="shared" si="114"/>
        <v>2.621987991295E-05</v>
      </c>
      <c r="EF231" s="12">
        <f t="shared" si="114"/>
        <v>9.1769579695325E-05</v>
      </c>
      <c r="EG231" s="12">
        <f t="shared" si="114"/>
        <v>3.9329819869425E-05</v>
      </c>
    </row>
    <row r="232" spans="2:137" ht="4.5" customHeight="1">
      <c r="B232" s="13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  <c r="DS232" s="8"/>
      <c r="DT232" s="8"/>
      <c r="DU232" s="8"/>
      <c r="DV232" s="8"/>
      <c r="DW232" s="8"/>
      <c r="DX232" s="8"/>
      <c r="DY232" s="8"/>
      <c r="DZ232" s="8"/>
      <c r="EA232" s="8"/>
      <c r="EB232" s="8"/>
      <c r="EC232" s="8"/>
      <c r="ED232" s="8"/>
      <c r="EE232" s="8"/>
      <c r="EF232" s="8"/>
      <c r="EG232" s="8"/>
    </row>
    <row r="233" spans="1:137" ht="12.75">
      <c r="A233" s="3" t="s">
        <v>95</v>
      </c>
      <c r="B233" s="13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  <c r="DS233" s="8"/>
      <c r="DT233" s="8"/>
      <c r="DU233" s="8"/>
      <c r="DV233" s="8"/>
      <c r="DW233" s="8"/>
      <c r="DX233" s="8"/>
      <c r="DY233" s="8"/>
      <c r="DZ233" s="8"/>
      <c r="EA233" s="8"/>
      <c r="EB233" s="8"/>
      <c r="EC233" s="8"/>
      <c r="ED233" s="8"/>
      <c r="EE233" s="8"/>
      <c r="EF233" s="8"/>
      <c r="EG233" s="8"/>
    </row>
    <row r="234" spans="2:137" ht="12.75">
      <c r="B234" s="7" t="s">
        <v>75</v>
      </c>
      <c r="C234" s="8">
        <v>13</v>
      </c>
      <c r="D234" s="8">
        <v>11</v>
      </c>
      <c r="E234" s="8">
        <v>8</v>
      </c>
      <c r="F234" s="8">
        <v>3</v>
      </c>
      <c r="G234" s="8">
        <v>20</v>
      </c>
      <c r="H234" s="8">
        <v>35</v>
      </c>
      <c r="I234" s="8">
        <v>115</v>
      </c>
      <c r="J234" s="8">
        <v>50</v>
      </c>
      <c r="K234" s="8">
        <v>36</v>
      </c>
      <c r="L234" s="8">
        <v>28</v>
      </c>
      <c r="M234" s="8">
        <v>23</v>
      </c>
      <c r="N234" s="8">
        <v>116</v>
      </c>
      <c r="O234" s="8">
        <v>140</v>
      </c>
      <c r="P234" s="8">
        <v>16</v>
      </c>
      <c r="Q234" s="8">
        <v>121</v>
      </c>
      <c r="R234" s="8">
        <v>263</v>
      </c>
      <c r="S234" s="8">
        <v>47809</v>
      </c>
      <c r="T234" s="8">
        <v>2127</v>
      </c>
      <c r="U234" s="8">
        <v>9</v>
      </c>
      <c r="V234" s="8">
        <v>6</v>
      </c>
      <c r="W234" s="8">
        <v>3</v>
      </c>
      <c r="X234" s="8">
        <v>6</v>
      </c>
      <c r="Y234" s="8">
        <v>1007</v>
      </c>
      <c r="Z234" s="8">
        <v>120</v>
      </c>
      <c r="AA234" s="8">
        <v>11</v>
      </c>
      <c r="AB234" s="8">
        <v>6</v>
      </c>
      <c r="AC234" s="8">
        <v>2</v>
      </c>
      <c r="AD234" s="8">
        <v>13</v>
      </c>
      <c r="AE234" s="8">
        <v>8</v>
      </c>
      <c r="AF234" s="8">
        <v>73</v>
      </c>
      <c r="AG234" s="8">
        <v>334</v>
      </c>
      <c r="AH234" s="8">
        <v>2</v>
      </c>
      <c r="AI234" s="8">
        <v>2</v>
      </c>
      <c r="AJ234" s="8">
        <v>42</v>
      </c>
      <c r="AK234" s="8">
        <v>3</v>
      </c>
      <c r="AL234" s="8">
        <v>28</v>
      </c>
      <c r="AM234" s="8">
        <v>27</v>
      </c>
      <c r="AN234" s="8">
        <v>9</v>
      </c>
      <c r="AO234" s="8">
        <v>98</v>
      </c>
      <c r="AP234" s="8">
        <v>21</v>
      </c>
      <c r="AQ234" s="8">
        <v>15</v>
      </c>
      <c r="AR234" s="8">
        <v>22</v>
      </c>
      <c r="AS234" s="8">
        <v>59</v>
      </c>
      <c r="AT234" s="8">
        <v>35</v>
      </c>
      <c r="AU234" s="8">
        <v>43</v>
      </c>
      <c r="AV234" s="8">
        <v>42</v>
      </c>
      <c r="AW234" s="8">
        <v>262</v>
      </c>
      <c r="AX234" s="8">
        <v>18</v>
      </c>
      <c r="AY234" s="8">
        <v>56</v>
      </c>
      <c r="AZ234" s="8">
        <v>657</v>
      </c>
      <c r="BA234" s="8">
        <v>7</v>
      </c>
      <c r="BB234" s="8">
        <v>10</v>
      </c>
      <c r="BC234" s="8">
        <v>17</v>
      </c>
      <c r="BD234" s="8">
        <v>75</v>
      </c>
      <c r="BE234" s="8">
        <v>12</v>
      </c>
      <c r="BF234" s="8">
        <v>16</v>
      </c>
      <c r="BG234" s="8">
        <v>4</v>
      </c>
      <c r="BH234" s="8">
        <v>7</v>
      </c>
      <c r="BI234" s="8">
        <v>2</v>
      </c>
      <c r="BJ234" s="8">
        <v>7</v>
      </c>
      <c r="BK234" s="8">
        <v>4</v>
      </c>
      <c r="BL234" s="8">
        <v>0</v>
      </c>
      <c r="BM234" s="8">
        <v>13</v>
      </c>
      <c r="BN234" s="8">
        <v>9</v>
      </c>
      <c r="BO234" s="8">
        <v>3</v>
      </c>
      <c r="BP234" s="8">
        <v>7</v>
      </c>
      <c r="BQ234" s="8">
        <v>82</v>
      </c>
      <c r="BR234" s="8">
        <v>6</v>
      </c>
      <c r="BS234" s="8">
        <v>1</v>
      </c>
      <c r="BT234" s="8">
        <v>7</v>
      </c>
      <c r="BU234" s="8">
        <v>39</v>
      </c>
      <c r="BV234" s="8">
        <v>8464</v>
      </c>
      <c r="BW234" s="8">
        <v>5</v>
      </c>
      <c r="BX234" s="8">
        <v>10</v>
      </c>
      <c r="BY234" s="8">
        <v>5</v>
      </c>
      <c r="BZ234" s="8">
        <v>0</v>
      </c>
      <c r="CA234" s="8">
        <v>35</v>
      </c>
      <c r="CB234" s="8">
        <v>45</v>
      </c>
      <c r="CC234" s="8">
        <v>3</v>
      </c>
      <c r="CD234" s="8">
        <v>2</v>
      </c>
      <c r="CE234" s="8">
        <v>4</v>
      </c>
      <c r="CF234" s="8">
        <v>7</v>
      </c>
      <c r="CG234" s="8">
        <v>3</v>
      </c>
      <c r="CH234" s="8">
        <v>12</v>
      </c>
      <c r="CI234" s="8">
        <v>28</v>
      </c>
      <c r="CJ234" s="8">
        <v>0</v>
      </c>
      <c r="CK234" s="8">
        <v>3</v>
      </c>
      <c r="CL234" s="8">
        <v>12</v>
      </c>
      <c r="CM234" s="8">
        <v>8</v>
      </c>
      <c r="CN234" s="8">
        <v>5</v>
      </c>
      <c r="CO234" s="8">
        <v>3</v>
      </c>
      <c r="CP234" s="8">
        <v>2</v>
      </c>
      <c r="CQ234" s="8">
        <v>11</v>
      </c>
      <c r="CR234" s="8">
        <v>12</v>
      </c>
      <c r="CS234" s="8">
        <v>2</v>
      </c>
      <c r="CT234" s="8">
        <v>6</v>
      </c>
      <c r="CU234" s="8">
        <v>2</v>
      </c>
      <c r="CV234" s="8">
        <v>4</v>
      </c>
      <c r="CW234" s="8">
        <v>69</v>
      </c>
      <c r="CX234" s="8">
        <v>9</v>
      </c>
      <c r="CY234" s="8">
        <v>17</v>
      </c>
      <c r="CZ234" s="8">
        <v>9</v>
      </c>
      <c r="DA234" s="8">
        <v>18</v>
      </c>
      <c r="DB234" s="8">
        <v>18</v>
      </c>
      <c r="DC234" s="8">
        <v>22</v>
      </c>
      <c r="DD234" s="8">
        <v>37</v>
      </c>
      <c r="DE234" s="8">
        <v>140</v>
      </c>
      <c r="DF234" s="8">
        <v>27280</v>
      </c>
      <c r="DG234" s="8">
        <v>24</v>
      </c>
      <c r="DH234" s="8">
        <v>101</v>
      </c>
      <c r="DI234" s="8">
        <v>21</v>
      </c>
      <c r="DJ234" s="8">
        <v>8</v>
      </c>
      <c r="DK234" s="8">
        <v>28</v>
      </c>
      <c r="DL234" s="8">
        <v>87</v>
      </c>
      <c r="DM234" s="8">
        <v>15</v>
      </c>
      <c r="DN234" s="8">
        <v>35</v>
      </c>
      <c r="DO234" s="8">
        <v>15</v>
      </c>
      <c r="DP234" s="8">
        <v>23</v>
      </c>
      <c r="DQ234" s="8">
        <v>8</v>
      </c>
      <c r="DR234" s="8">
        <v>0</v>
      </c>
      <c r="DS234" s="8">
        <v>242</v>
      </c>
      <c r="DT234" s="8">
        <v>7</v>
      </c>
      <c r="DU234" s="8">
        <v>4</v>
      </c>
      <c r="DV234" s="8">
        <v>2</v>
      </c>
      <c r="DW234" s="8">
        <v>10</v>
      </c>
      <c r="DX234" s="8">
        <v>72</v>
      </c>
      <c r="DY234" s="8">
        <v>4</v>
      </c>
      <c r="DZ234" s="8">
        <v>9</v>
      </c>
      <c r="EA234" s="8">
        <v>21</v>
      </c>
      <c r="EB234" s="8">
        <v>15</v>
      </c>
      <c r="EC234" s="8">
        <v>19</v>
      </c>
      <c r="ED234" s="8">
        <v>15</v>
      </c>
      <c r="EE234" s="8">
        <v>7</v>
      </c>
      <c r="EF234" s="8">
        <v>11</v>
      </c>
      <c r="EG234" s="8">
        <v>1</v>
      </c>
    </row>
    <row r="235" spans="1:137" ht="12.75">
      <c r="A235" s="9" t="s">
        <v>14</v>
      </c>
      <c r="C235" s="8">
        <v>13</v>
      </c>
      <c r="D235" s="8">
        <v>11</v>
      </c>
      <c r="E235" s="8">
        <v>8</v>
      </c>
      <c r="F235" s="8">
        <v>3</v>
      </c>
      <c r="G235" s="8">
        <v>20</v>
      </c>
      <c r="H235" s="8">
        <v>35</v>
      </c>
      <c r="I235" s="8">
        <v>115</v>
      </c>
      <c r="J235" s="8">
        <v>50</v>
      </c>
      <c r="K235" s="8">
        <v>36</v>
      </c>
      <c r="L235" s="8">
        <v>28</v>
      </c>
      <c r="M235" s="8">
        <v>23</v>
      </c>
      <c r="N235" s="8">
        <v>116</v>
      </c>
      <c r="O235" s="8">
        <v>140</v>
      </c>
      <c r="P235" s="8">
        <v>16</v>
      </c>
      <c r="Q235" s="8">
        <v>121</v>
      </c>
      <c r="R235" s="8">
        <v>263</v>
      </c>
      <c r="S235" s="8">
        <v>47809</v>
      </c>
      <c r="T235" s="8">
        <v>2127</v>
      </c>
      <c r="U235" s="8">
        <v>9</v>
      </c>
      <c r="V235" s="8">
        <v>6</v>
      </c>
      <c r="W235" s="8">
        <v>3</v>
      </c>
      <c r="X235" s="8">
        <v>6</v>
      </c>
      <c r="Y235" s="8">
        <v>1007</v>
      </c>
      <c r="Z235" s="8">
        <v>120</v>
      </c>
      <c r="AA235" s="8">
        <v>11</v>
      </c>
      <c r="AB235" s="8">
        <v>6</v>
      </c>
      <c r="AC235" s="8">
        <v>2</v>
      </c>
      <c r="AD235" s="8">
        <v>13</v>
      </c>
      <c r="AE235" s="8">
        <v>8</v>
      </c>
      <c r="AF235" s="8">
        <v>73</v>
      </c>
      <c r="AG235" s="8">
        <v>334</v>
      </c>
      <c r="AH235" s="8">
        <v>2</v>
      </c>
      <c r="AI235" s="8">
        <v>2</v>
      </c>
      <c r="AJ235" s="8">
        <v>42</v>
      </c>
      <c r="AK235" s="8">
        <v>3</v>
      </c>
      <c r="AL235" s="8">
        <v>28</v>
      </c>
      <c r="AM235" s="8">
        <v>27</v>
      </c>
      <c r="AN235" s="8">
        <v>9</v>
      </c>
      <c r="AO235" s="8">
        <v>98</v>
      </c>
      <c r="AP235" s="8">
        <v>21</v>
      </c>
      <c r="AQ235" s="8">
        <v>15</v>
      </c>
      <c r="AR235" s="8">
        <v>22</v>
      </c>
      <c r="AS235" s="8">
        <v>59</v>
      </c>
      <c r="AT235" s="8">
        <v>35</v>
      </c>
      <c r="AU235" s="8">
        <v>43</v>
      </c>
      <c r="AV235" s="8">
        <v>42</v>
      </c>
      <c r="AW235" s="8">
        <v>262</v>
      </c>
      <c r="AX235" s="8">
        <v>18</v>
      </c>
      <c r="AY235" s="8">
        <v>56</v>
      </c>
      <c r="AZ235" s="8">
        <v>657</v>
      </c>
      <c r="BA235" s="8">
        <v>7</v>
      </c>
      <c r="BB235" s="8">
        <v>10</v>
      </c>
      <c r="BC235" s="8">
        <v>17</v>
      </c>
      <c r="BD235" s="8">
        <v>75</v>
      </c>
      <c r="BE235" s="8">
        <v>12</v>
      </c>
      <c r="BF235" s="8">
        <v>16</v>
      </c>
      <c r="BG235" s="8">
        <v>4</v>
      </c>
      <c r="BH235" s="8">
        <v>7</v>
      </c>
      <c r="BI235" s="8">
        <v>2</v>
      </c>
      <c r="BJ235" s="8">
        <v>7</v>
      </c>
      <c r="BK235" s="8">
        <v>4</v>
      </c>
      <c r="BL235" s="8">
        <v>0</v>
      </c>
      <c r="BM235" s="8">
        <v>13</v>
      </c>
      <c r="BN235" s="8">
        <v>9</v>
      </c>
      <c r="BO235" s="8">
        <v>3</v>
      </c>
      <c r="BP235" s="8">
        <v>7</v>
      </c>
      <c r="BQ235" s="8">
        <v>82</v>
      </c>
      <c r="BR235" s="8">
        <v>6</v>
      </c>
      <c r="BS235" s="8">
        <v>1</v>
      </c>
      <c r="BT235" s="8">
        <v>7</v>
      </c>
      <c r="BU235" s="8">
        <v>39</v>
      </c>
      <c r="BV235" s="8">
        <v>8464</v>
      </c>
      <c r="BW235" s="8">
        <v>5</v>
      </c>
      <c r="BX235" s="8">
        <v>10</v>
      </c>
      <c r="BY235" s="8">
        <v>5</v>
      </c>
      <c r="BZ235" s="8">
        <v>0</v>
      </c>
      <c r="CA235" s="8">
        <v>35</v>
      </c>
      <c r="CB235" s="8">
        <v>45</v>
      </c>
      <c r="CC235" s="8">
        <v>3</v>
      </c>
      <c r="CD235" s="8">
        <v>2</v>
      </c>
      <c r="CE235" s="8">
        <v>4</v>
      </c>
      <c r="CF235" s="8">
        <v>7</v>
      </c>
      <c r="CG235" s="8">
        <v>3</v>
      </c>
      <c r="CH235" s="8">
        <v>12</v>
      </c>
      <c r="CI235" s="8">
        <v>28</v>
      </c>
      <c r="CJ235" s="8">
        <v>0</v>
      </c>
      <c r="CK235" s="8">
        <v>3</v>
      </c>
      <c r="CL235" s="8">
        <v>12</v>
      </c>
      <c r="CM235" s="8">
        <v>8</v>
      </c>
      <c r="CN235" s="8">
        <v>5</v>
      </c>
      <c r="CO235" s="8">
        <v>3</v>
      </c>
      <c r="CP235" s="8">
        <v>2</v>
      </c>
      <c r="CQ235" s="8">
        <v>11</v>
      </c>
      <c r="CR235" s="8">
        <v>12</v>
      </c>
      <c r="CS235" s="8">
        <v>2</v>
      </c>
      <c r="CT235" s="8">
        <v>6</v>
      </c>
      <c r="CU235" s="8">
        <v>2</v>
      </c>
      <c r="CV235" s="8">
        <v>4</v>
      </c>
      <c r="CW235" s="8">
        <v>69</v>
      </c>
      <c r="CX235" s="8">
        <v>9</v>
      </c>
      <c r="CY235" s="8">
        <v>17</v>
      </c>
      <c r="CZ235" s="8">
        <v>9</v>
      </c>
      <c r="DA235" s="8">
        <v>18</v>
      </c>
      <c r="DB235" s="8">
        <v>18</v>
      </c>
      <c r="DC235" s="8">
        <v>22</v>
      </c>
      <c r="DD235" s="8">
        <v>37</v>
      </c>
      <c r="DE235" s="8">
        <v>140</v>
      </c>
      <c r="DF235" s="8">
        <v>27280</v>
      </c>
      <c r="DG235" s="8">
        <v>24</v>
      </c>
      <c r="DH235" s="8">
        <v>101</v>
      </c>
      <c r="DI235" s="8">
        <v>21</v>
      </c>
      <c r="DJ235" s="8">
        <v>8</v>
      </c>
      <c r="DK235" s="8">
        <v>28</v>
      </c>
      <c r="DL235" s="8">
        <v>87</v>
      </c>
      <c r="DM235" s="8">
        <v>15</v>
      </c>
      <c r="DN235" s="8">
        <v>35</v>
      </c>
      <c r="DO235" s="8">
        <v>15</v>
      </c>
      <c r="DP235" s="8">
        <v>23</v>
      </c>
      <c r="DQ235" s="8">
        <v>8</v>
      </c>
      <c r="DR235" s="8">
        <v>0</v>
      </c>
      <c r="DS235" s="8">
        <v>242</v>
      </c>
      <c r="DT235" s="8">
        <v>7</v>
      </c>
      <c r="DU235" s="8">
        <v>4</v>
      </c>
      <c r="DV235" s="8">
        <v>2</v>
      </c>
      <c r="DW235" s="8">
        <v>10</v>
      </c>
      <c r="DX235" s="8">
        <v>72</v>
      </c>
      <c r="DY235" s="8">
        <v>4</v>
      </c>
      <c r="DZ235" s="8">
        <v>9</v>
      </c>
      <c r="EA235" s="8">
        <v>21</v>
      </c>
      <c r="EB235" s="8">
        <v>15</v>
      </c>
      <c r="EC235" s="8">
        <v>19</v>
      </c>
      <c r="ED235" s="8">
        <v>15</v>
      </c>
      <c r="EE235" s="8">
        <v>7</v>
      </c>
      <c r="EF235" s="8">
        <v>11</v>
      </c>
      <c r="EG235" s="8">
        <v>1</v>
      </c>
    </row>
    <row r="236" spans="2:137" s="10" customFormat="1" ht="12.75">
      <c r="B236" s="11" t="s">
        <v>118</v>
      </c>
      <c r="C236" s="12">
        <f aca="true" t="shared" si="115" ref="C236:AH236">C235/91417</f>
        <v>0.00014220549788332586</v>
      </c>
      <c r="D236" s="12">
        <f t="shared" si="115"/>
        <v>0.0001203277289781988</v>
      </c>
      <c r="E236" s="12">
        <f t="shared" si="115"/>
        <v>8.751107562050822E-05</v>
      </c>
      <c r="F236" s="12">
        <f t="shared" si="115"/>
        <v>3.281665335769058E-05</v>
      </c>
      <c r="G236" s="12">
        <f t="shared" si="115"/>
        <v>0.00021877768905127055</v>
      </c>
      <c r="H236" s="12">
        <f t="shared" si="115"/>
        <v>0.00038286095583972346</v>
      </c>
      <c r="I236" s="12">
        <f t="shared" si="115"/>
        <v>0.0012579717120448056</v>
      </c>
      <c r="J236" s="12">
        <f t="shared" si="115"/>
        <v>0.0005469442226281764</v>
      </c>
      <c r="K236" s="12">
        <f t="shared" si="115"/>
        <v>0.000393799840292287</v>
      </c>
      <c r="L236" s="12">
        <f t="shared" si="115"/>
        <v>0.0003062887646717788</v>
      </c>
      <c r="M236" s="12">
        <f t="shared" si="115"/>
        <v>0.00025159434240896116</v>
      </c>
      <c r="N236" s="12">
        <f t="shared" si="115"/>
        <v>0.0012689105964973691</v>
      </c>
      <c r="O236" s="12">
        <f t="shared" si="115"/>
        <v>0.0015314438233588938</v>
      </c>
      <c r="P236" s="12">
        <f t="shared" si="115"/>
        <v>0.00017502215124101645</v>
      </c>
      <c r="Q236" s="12">
        <f t="shared" si="115"/>
        <v>0.0013236050187601868</v>
      </c>
      <c r="R236" s="12">
        <f t="shared" si="115"/>
        <v>0.002876926611024208</v>
      </c>
      <c r="S236" s="12">
        <f t="shared" si="115"/>
        <v>0.5229771267926097</v>
      </c>
      <c r="T236" s="12">
        <f t="shared" si="115"/>
        <v>0.023267007230602623</v>
      </c>
      <c r="U236" s="12">
        <f t="shared" si="115"/>
        <v>9.844996007307175E-05</v>
      </c>
      <c r="V236" s="12">
        <f t="shared" si="115"/>
        <v>6.563330671538116E-05</v>
      </c>
      <c r="W236" s="12">
        <f t="shared" si="115"/>
        <v>3.281665335769058E-05</v>
      </c>
      <c r="X236" s="12">
        <f t="shared" si="115"/>
        <v>6.563330671538116E-05</v>
      </c>
      <c r="Y236" s="12">
        <f t="shared" si="115"/>
        <v>0.011015456643731472</v>
      </c>
      <c r="Z236" s="12">
        <f t="shared" si="115"/>
        <v>0.0013126661343076233</v>
      </c>
      <c r="AA236" s="12">
        <f t="shared" si="115"/>
        <v>0.0001203277289781988</v>
      </c>
      <c r="AB236" s="12">
        <f t="shared" si="115"/>
        <v>6.563330671538116E-05</v>
      </c>
      <c r="AC236" s="12">
        <f t="shared" si="115"/>
        <v>2.1877768905127056E-05</v>
      </c>
      <c r="AD236" s="12">
        <f t="shared" si="115"/>
        <v>0.00014220549788332586</v>
      </c>
      <c r="AE236" s="12">
        <f t="shared" si="115"/>
        <v>8.751107562050822E-05</v>
      </c>
      <c r="AF236" s="12">
        <f t="shared" si="115"/>
        <v>0.0007985385650371375</v>
      </c>
      <c r="AG236" s="12">
        <f t="shared" si="115"/>
        <v>0.0036535874071562183</v>
      </c>
      <c r="AH236" s="12">
        <f t="shared" si="115"/>
        <v>2.1877768905127056E-05</v>
      </c>
      <c r="AI236" s="12">
        <f aca="true" t="shared" si="116" ref="AI236:CT236">AI235/91417</f>
        <v>2.1877768905127056E-05</v>
      </c>
      <c r="AJ236" s="12">
        <f t="shared" si="116"/>
        <v>0.00045943314700766817</v>
      </c>
      <c r="AK236" s="12">
        <f t="shared" si="116"/>
        <v>3.281665335769058E-05</v>
      </c>
      <c r="AL236" s="12">
        <f t="shared" si="116"/>
        <v>0.0003062887646717788</v>
      </c>
      <c r="AM236" s="12">
        <f t="shared" si="116"/>
        <v>0.00029534988021921526</v>
      </c>
      <c r="AN236" s="12">
        <f t="shared" si="116"/>
        <v>9.844996007307175E-05</v>
      </c>
      <c r="AO236" s="12">
        <f t="shared" si="116"/>
        <v>0.0010720106763512257</v>
      </c>
      <c r="AP236" s="12">
        <f t="shared" si="116"/>
        <v>0.00022971657350383408</v>
      </c>
      <c r="AQ236" s="12">
        <f t="shared" si="116"/>
        <v>0.0001640832667884529</v>
      </c>
      <c r="AR236" s="12">
        <f t="shared" si="116"/>
        <v>0.0002406554579563976</v>
      </c>
      <c r="AS236" s="12">
        <f t="shared" si="116"/>
        <v>0.0006453941827012481</v>
      </c>
      <c r="AT236" s="12">
        <f t="shared" si="116"/>
        <v>0.00038286095583972346</v>
      </c>
      <c r="AU236" s="12">
        <f t="shared" si="116"/>
        <v>0.0004703720314602317</v>
      </c>
      <c r="AV236" s="12">
        <f t="shared" si="116"/>
        <v>0.00045943314700766817</v>
      </c>
      <c r="AW236" s="12">
        <f t="shared" si="116"/>
        <v>0.0028659877265716444</v>
      </c>
      <c r="AX236" s="12">
        <f t="shared" si="116"/>
        <v>0.0001968999201461435</v>
      </c>
      <c r="AY236" s="12">
        <f t="shared" si="116"/>
        <v>0.0006125775293435576</v>
      </c>
      <c r="AZ236" s="12">
        <f t="shared" si="116"/>
        <v>0.007186847085334238</v>
      </c>
      <c r="BA236" s="12">
        <f t="shared" si="116"/>
        <v>7.65721911679447E-05</v>
      </c>
      <c r="BB236" s="12">
        <f t="shared" si="116"/>
        <v>0.00010938884452563527</v>
      </c>
      <c r="BC236" s="12">
        <f t="shared" si="116"/>
        <v>0.00018596103569357996</v>
      </c>
      <c r="BD236" s="12">
        <f t="shared" si="116"/>
        <v>0.0008204163339422646</v>
      </c>
      <c r="BE236" s="12">
        <f t="shared" si="116"/>
        <v>0.00013126661343076232</v>
      </c>
      <c r="BF236" s="12">
        <f t="shared" si="116"/>
        <v>0.00017502215124101645</v>
      </c>
      <c r="BG236" s="12">
        <f t="shared" si="116"/>
        <v>4.375553781025411E-05</v>
      </c>
      <c r="BH236" s="12">
        <f t="shared" si="116"/>
        <v>7.65721911679447E-05</v>
      </c>
      <c r="BI236" s="12">
        <f t="shared" si="116"/>
        <v>2.1877768905127056E-05</v>
      </c>
      <c r="BJ236" s="12">
        <f t="shared" si="116"/>
        <v>7.65721911679447E-05</v>
      </c>
      <c r="BK236" s="12">
        <f t="shared" si="116"/>
        <v>4.375553781025411E-05</v>
      </c>
      <c r="BL236" s="12">
        <f t="shared" si="116"/>
        <v>0</v>
      </c>
      <c r="BM236" s="12">
        <f t="shared" si="116"/>
        <v>0.00014220549788332586</v>
      </c>
      <c r="BN236" s="12">
        <f t="shared" si="116"/>
        <v>9.844996007307175E-05</v>
      </c>
      <c r="BO236" s="12">
        <f t="shared" si="116"/>
        <v>3.281665335769058E-05</v>
      </c>
      <c r="BP236" s="12">
        <f t="shared" si="116"/>
        <v>7.65721911679447E-05</v>
      </c>
      <c r="BQ236" s="12">
        <f t="shared" si="116"/>
        <v>0.0008969885251102093</v>
      </c>
      <c r="BR236" s="12">
        <f t="shared" si="116"/>
        <v>6.563330671538116E-05</v>
      </c>
      <c r="BS236" s="12">
        <f t="shared" si="116"/>
        <v>1.0938884452563528E-05</v>
      </c>
      <c r="BT236" s="12">
        <f t="shared" si="116"/>
        <v>7.65721911679447E-05</v>
      </c>
      <c r="BU236" s="12">
        <f t="shared" si="116"/>
        <v>0.00042661649364997755</v>
      </c>
      <c r="BV236" s="12">
        <f t="shared" si="116"/>
        <v>0.0925867180064977</v>
      </c>
      <c r="BW236" s="12">
        <f t="shared" si="116"/>
        <v>5.4694422262817636E-05</v>
      </c>
      <c r="BX236" s="12">
        <f t="shared" si="116"/>
        <v>0.00010938884452563527</v>
      </c>
      <c r="BY236" s="12">
        <f t="shared" si="116"/>
        <v>5.4694422262817636E-05</v>
      </c>
      <c r="BZ236" s="12">
        <f t="shared" si="116"/>
        <v>0</v>
      </c>
      <c r="CA236" s="12">
        <f t="shared" si="116"/>
        <v>0.00038286095583972346</v>
      </c>
      <c r="CB236" s="12">
        <f t="shared" si="116"/>
        <v>0.0004922498003653588</v>
      </c>
      <c r="CC236" s="12">
        <f t="shared" si="116"/>
        <v>3.281665335769058E-05</v>
      </c>
      <c r="CD236" s="12">
        <f t="shared" si="116"/>
        <v>2.1877768905127056E-05</v>
      </c>
      <c r="CE236" s="12">
        <f t="shared" si="116"/>
        <v>4.375553781025411E-05</v>
      </c>
      <c r="CF236" s="12">
        <f t="shared" si="116"/>
        <v>7.65721911679447E-05</v>
      </c>
      <c r="CG236" s="12">
        <f t="shared" si="116"/>
        <v>3.281665335769058E-05</v>
      </c>
      <c r="CH236" s="12">
        <f t="shared" si="116"/>
        <v>0.00013126661343076232</v>
      </c>
      <c r="CI236" s="12">
        <f t="shared" si="116"/>
        <v>0.0003062887646717788</v>
      </c>
      <c r="CJ236" s="12">
        <f t="shared" si="116"/>
        <v>0</v>
      </c>
      <c r="CK236" s="12">
        <f t="shared" si="116"/>
        <v>3.281665335769058E-05</v>
      </c>
      <c r="CL236" s="12">
        <f t="shared" si="116"/>
        <v>0.00013126661343076232</v>
      </c>
      <c r="CM236" s="12">
        <f t="shared" si="116"/>
        <v>8.751107562050822E-05</v>
      </c>
      <c r="CN236" s="12">
        <f t="shared" si="116"/>
        <v>5.4694422262817636E-05</v>
      </c>
      <c r="CO236" s="12">
        <f t="shared" si="116"/>
        <v>3.281665335769058E-05</v>
      </c>
      <c r="CP236" s="12">
        <f t="shared" si="116"/>
        <v>2.1877768905127056E-05</v>
      </c>
      <c r="CQ236" s="12">
        <f t="shared" si="116"/>
        <v>0.0001203277289781988</v>
      </c>
      <c r="CR236" s="12">
        <f t="shared" si="116"/>
        <v>0.00013126661343076232</v>
      </c>
      <c r="CS236" s="12">
        <f t="shared" si="116"/>
        <v>2.1877768905127056E-05</v>
      </c>
      <c r="CT236" s="12">
        <f t="shared" si="116"/>
        <v>6.563330671538116E-05</v>
      </c>
      <c r="CU236" s="12">
        <f aca="true" t="shared" si="117" ref="CU236:EG236">CU235/91417</f>
        <v>2.1877768905127056E-05</v>
      </c>
      <c r="CV236" s="12">
        <f t="shared" si="117"/>
        <v>4.375553781025411E-05</v>
      </c>
      <c r="CW236" s="12">
        <f t="shared" si="117"/>
        <v>0.0007547830272268834</v>
      </c>
      <c r="CX236" s="12">
        <f t="shared" si="117"/>
        <v>9.844996007307175E-05</v>
      </c>
      <c r="CY236" s="12">
        <f t="shared" si="117"/>
        <v>0.00018596103569357996</v>
      </c>
      <c r="CZ236" s="12">
        <f t="shared" si="117"/>
        <v>9.844996007307175E-05</v>
      </c>
      <c r="DA236" s="12">
        <f t="shared" si="117"/>
        <v>0.0001968999201461435</v>
      </c>
      <c r="DB236" s="12">
        <f t="shared" si="117"/>
        <v>0.0001968999201461435</v>
      </c>
      <c r="DC236" s="12">
        <f t="shared" si="117"/>
        <v>0.0002406554579563976</v>
      </c>
      <c r="DD236" s="12">
        <f t="shared" si="117"/>
        <v>0.00040473872474485053</v>
      </c>
      <c r="DE236" s="12">
        <f t="shared" si="117"/>
        <v>0.0015314438233588938</v>
      </c>
      <c r="DF236" s="12">
        <f t="shared" si="117"/>
        <v>0.298412767865933</v>
      </c>
      <c r="DG236" s="12">
        <f t="shared" si="117"/>
        <v>0.00026253322686152464</v>
      </c>
      <c r="DH236" s="12">
        <f t="shared" si="117"/>
        <v>0.0011048273297089163</v>
      </c>
      <c r="DI236" s="12">
        <f t="shared" si="117"/>
        <v>0.00022971657350383408</v>
      </c>
      <c r="DJ236" s="12">
        <f t="shared" si="117"/>
        <v>8.751107562050822E-05</v>
      </c>
      <c r="DK236" s="12">
        <f t="shared" si="117"/>
        <v>0.0003062887646717788</v>
      </c>
      <c r="DL236" s="12">
        <f t="shared" si="117"/>
        <v>0.000951682947373027</v>
      </c>
      <c r="DM236" s="12">
        <f t="shared" si="117"/>
        <v>0.0001640832667884529</v>
      </c>
      <c r="DN236" s="12">
        <f t="shared" si="117"/>
        <v>0.00038286095583972346</v>
      </c>
      <c r="DO236" s="12">
        <f t="shared" si="117"/>
        <v>0.0001640832667884529</v>
      </c>
      <c r="DP236" s="12">
        <f t="shared" si="117"/>
        <v>0.00025159434240896116</v>
      </c>
      <c r="DQ236" s="12">
        <f t="shared" si="117"/>
        <v>8.751107562050822E-05</v>
      </c>
      <c r="DR236" s="12">
        <f t="shared" si="117"/>
        <v>0</v>
      </c>
      <c r="DS236" s="12">
        <f t="shared" si="117"/>
        <v>0.0026472100375203736</v>
      </c>
      <c r="DT236" s="12">
        <f t="shared" si="117"/>
        <v>7.65721911679447E-05</v>
      </c>
      <c r="DU236" s="12">
        <f t="shared" si="117"/>
        <v>4.375553781025411E-05</v>
      </c>
      <c r="DV236" s="12">
        <f t="shared" si="117"/>
        <v>2.1877768905127056E-05</v>
      </c>
      <c r="DW236" s="12">
        <f t="shared" si="117"/>
        <v>0.00010938884452563527</v>
      </c>
      <c r="DX236" s="12">
        <f t="shared" si="117"/>
        <v>0.000787599680584574</v>
      </c>
      <c r="DY236" s="12">
        <f t="shared" si="117"/>
        <v>4.375553781025411E-05</v>
      </c>
      <c r="DZ236" s="12">
        <f t="shared" si="117"/>
        <v>9.844996007307175E-05</v>
      </c>
      <c r="EA236" s="12">
        <f t="shared" si="117"/>
        <v>0.00022971657350383408</v>
      </c>
      <c r="EB236" s="12">
        <f t="shared" si="117"/>
        <v>0.0001640832667884529</v>
      </c>
      <c r="EC236" s="12">
        <f t="shared" si="117"/>
        <v>0.00020783880459870703</v>
      </c>
      <c r="ED236" s="12">
        <f t="shared" si="117"/>
        <v>0.0001640832667884529</v>
      </c>
      <c r="EE236" s="12">
        <f t="shared" si="117"/>
        <v>7.65721911679447E-05</v>
      </c>
      <c r="EF236" s="12">
        <f t="shared" si="117"/>
        <v>0.0001203277289781988</v>
      </c>
      <c r="EG236" s="12">
        <f t="shared" si="117"/>
        <v>1.0938884452563528E-05</v>
      </c>
    </row>
    <row r="237" spans="2:137" ht="4.5" customHeight="1">
      <c r="B237" s="13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  <c r="DS237" s="8"/>
      <c r="DT237" s="8"/>
      <c r="DU237" s="8"/>
      <c r="DV237" s="8"/>
      <c r="DW237" s="8"/>
      <c r="DX237" s="8"/>
      <c r="DY237" s="8"/>
      <c r="DZ237" s="8"/>
      <c r="EA237" s="8"/>
      <c r="EB237" s="8"/>
      <c r="EC237" s="8"/>
      <c r="ED237" s="8"/>
      <c r="EE237" s="8"/>
      <c r="EF237" s="8"/>
      <c r="EG237" s="8"/>
    </row>
    <row r="238" spans="1:137" ht="12.75">
      <c r="A238" s="3" t="s">
        <v>96</v>
      </c>
      <c r="B238" s="13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  <c r="DS238" s="8"/>
      <c r="DT238" s="8"/>
      <c r="DU238" s="8"/>
      <c r="DV238" s="8"/>
      <c r="DW238" s="8"/>
      <c r="DX238" s="8"/>
      <c r="DY238" s="8"/>
      <c r="DZ238" s="8"/>
      <c r="EA238" s="8"/>
      <c r="EB238" s="8"/>
      <c r="EC238" s="8"/>
      <c r="ED238" s="8"/>
      <c r="EE238" s="8"/>
      <c r="EF238" s="8"/>
      <c r="EG238" s="8"/>
    </row>
    <row r="239" spans="2:137" ht="12.75">
      <c r="B239" s="7" t="s">
        <v>75</v>
      </c>
      <c r="C239" s="8">
        <v>14</v>
      </c>
      <c r="D239" s="8">
        <v>30</v>
      </c>
      <c r="E239" s="8">
        <v>4</v>
      </c>
      <c r="F239" s="8">
        <v>14</v>
      </c>
      <c r="G239" s="8">
        <v>47</v>
      </c>
      <c r="H239" s="8">
        <v>24</v>
      </c>
      <c r="I239" s="8">
        <v>53</v>
      </c>
      <c r="J239" s="8">
        <v>19</v>
      </c>
      <c r="K239" s="8">
        <v>32</v>
      </c>
      <c r="L239" s="8">
        <v>17</v>
      </c>
      <c r="M239" s="8">
        <v>11</v>
      </c>
      <c r="N239" s="8">
        <v>106</v>
      </c>
      <c r="O239" s="8">
        <v>68</v>
      </c>
      <c r="P239" s="8">
        <v>27</v>
      </c>
      <c r="Q239" s="8">
        <v>33</v>
      </c>
      <c r="R239" s="8">
        <v>101</v>
      </c>
      <c r="S239" s="8">
        <v>56451</v>
      </c>
      <c r="T239" s="8">
        <v>5660</v>
      </c>
      <c r="U239" s="8">
        <v>11</v>
      </c>
      <c r="V239" s="8">
        <v>8</v>
      </c>
      <c r="W239" s="8">
        <v>9</v>
      </c>
      <c r="X239" s="8">
        <v>6</v>
      </c>
      <c r="Y239" s="8">
        <v>273</v>
      </c>
      <c r="Z239" s="8">
        <v>353</v>
      </c>
      <c r="AA239" s="8">
        <v>1</v>
      </c>
      <c r="AB239" s="8">
        <v>3</v>
      </c>
      <c r="AC239" s="8">
        <v>1</v>
      </c>
      <c r="AD239" s="8">
        <v>13</v>
      </c>
      <c r="AE239" s="8">
        <v>12</v>
      </c>
      <c r="AF239" s="8">
        <v>24</v>
      </c>
      <c r="AG239" s="8">
        <v>531</v>
      </c>
      <c r="AH239" s="8">
        <v>12</v>
      </c>
      <c r="AI239" s="8">
        <v>2</v>
      </c>
      <c r="AJ239" s="8">
        <v>26</v>
      </c>
      <c r="AK239" s="8">
        <v>9</v>
      </c>
      <c r="AL239" s="8">
        <v>137</v>
      </c>
      <c r="AM239" s="8">
        <v>12</v>
      </c>
      <c r="AN239" s="8">
        <v>11</v>
      </c>
      <c r="AO239" s="8">
        <v>47</v>
      </c>
      <c r="AP239" s="8">
        <v>78</v>
      </c>
      <c r="AQ239" s="8">
        <v>18</v>
      </c>
      <c r="AR239" s="8">
        <v>29</v>
      </c>
      <c r="AS239" s="8">
        <v>141</v>
      </c>
      <c r="AT239" s="8">
        <v>32</v>
      </c>
      <c r="AU239" s="8">
        <v>40</v>
      </c>
      <c r="AV239" s="8">
        <v>30</v>
      </c>
      <c r="AW239" s="8">
        <v>109</v>
      </c>
      <c r="AX239" s="8">
        <v>76</v>
      </c>
      <c r="AY239" s="8">
        <v>8</v>
      </c>
      <c r="AZ239" s="8">
        <v>1272</v>
      </c>
      <c r="BA239" s="8">
        <v>6</v>
      </c>
      <c r="BB239" s="8">
        <v>14</v>
      </c>
      <c r="BC239" s="8">
        <v>39</v>
      </c>
      <c r="BD239" s="8">
        <v>41</v>
      </c>
      <c r="BE239" s="8">
        <v>3</v>
      </c>
      <c r="BF239" s="8">
        <v>6</v>
      </c>
      <c r="BG239" s="8">
        <v>11</v>
      </c>
      <c r="BH239" s="8">
        <v>11</v>
      </c>
      <c r="BI239" s="8">
        <v>8</v>
      </c>
      <c r="BJ239" s="8">
        <v>14</v>
      </c>
      <c r="BK239" s="8">
        <v>9</v>
      </c>
      <c r="BL239" s="8">
        <v>1</v>
      </c>
      <c r="BM239" s="8">
        <v>12</v>
      </c>
      <c r="BN239" s="8">
        <v>14</v>
      </c>
      <c r="BO239" s="8">
        <v>6</v>
      </c>
      <c r="BP239" s="8">
        <v>1</v>
      </c>
      <c r="BQ239" s="8">
        <v>180</v>
      </c>
      <c r="BR239" s="8">
        <v>10</v>
      </c>
      <c r="BS239" s="8">
        <v>2</v>
      </c>
      <c r="BT239" s="8">
        <v>12</v>
      </c>
      <c r="BU239" s="8">
        <v>40</v>
      </c>
      <c r="BV239" s="8">
        <v>21586</v>
      </c>
      <c r="BW239" s="8">
        <v>3</v>
      </c>
      <c r="BX239" s="8">
        <v>4</v>
      </c>
      <c r="BY239" s="8">
        <v>10</v>
      </c>
      <c r="BZ239" s="8">
        <v>6</v>
      </c>
      <c r="CA239" s="8">
        <v>36</v>
      </c>
      <c r="CB239" s="8">
        <v>4</v>
      </c>
      <c r="CC239" s="8">
        <v>15</v>
      </c>
      <c r="CD239" s="8">
        <v>2</v>
      </c>
      <c r="CE239" s="8">
        <v>7</v>
      </c>
      <c r="CF239" s="8">
        <v>3</v>
      </c>
      <c r="CG239" s="8">
        <v>11</v>
      </c>
      <c r="CH239" s="8">
        <v>16</v>
      </c>
      <c r="CI239" s="8">
        <v>37</v>
      </c>
      <c r="CJ239" s="8">
        <v>1</v>
      </c>
      <c r="CK239" s="8">
        <v>15</v>
      </c>
      <c r="CL239" s="8">
        <v>15</v>
      </c>
      <c r="CM239" s="8">
        <v>9</v>
      </c>
      <c r="CN239" s="8">
        <v>19</v>
      </c>
      <c r="CO239" s="8">
        <v>1</v>
      </c>
      <c r="CP239" s="8">
        <v>2</v>
      </c>
      <c r="CQ239" s="8">
        <v>22</v>
      </c>
      <c r="CR239" s="8">
        <v>4</v>
      </c>
      <c r="CS239" s="8">
        <v>11</v>
      </c>
      <c r="CT239" s="8">
        <v>2</v>
      </c>
      <c r="CU239" s="8">
        <v>0</v>
      </c>
      <c r="CV239" s="8">
        <v>23</v>
      </c>
      <c r="CW239" s="8">
        <v>99</v>
      </c>
      <c r="CX239" s="8">
        <v>34</v>
      </c>
      <c r="CY239" s="8">
        <v>10</v>
      </c>
      <c r="CZ239" s="8">
        <v>34</v>
      </c>
      <c r="DA239" s="8">
        <v>14</v>
      </c>
      <c r="DB239" s="8">
        <v>15</v>
      </c>
      <c r="DC239" s="8">
        <v>10</v>
      </c>
      <c r="DD239" s="8">
        <v>57</v>
      </c>
      <c r="DE239" s="8">
        <v>276</v>
      </c>
      <c r="DF239" s="8">
        <v>84772</v>
      </c>
      <c r="DG239" s="8">
        <v>40</v>
      </c>
      <c r="DH239" s="8">
        <v>134</v>
      </c>
      <c r="DI239" s="8">
        <v>49</v>
      </c>
      <c r="DJ239" s="8">
        <v>8</v>
      </c>
      <c r="DK239" s="8">
        <v>33</v>
      </c>
      <c r="DL239" s="8">
        <v>111</v>
      </c>
      <c r="DM239" s="8">
        <v>9</v>
      </c>
      <c r="DN239" s="8">
        <v>14</v>
      </c>
      <c r="DO239" s="8">
        <v>21</v>
      </c>
      <c r="DP239" s="8">
        <v>16</v>
      </c>
      <c r="DQ239" s="8">
        <v>19</v>
      </c>
      <c r="DR239" s="8">
        <v>4</v>
      </c>
      <c r="DS239" s="8">
        <v>791</v>
      </c>
      <c r="DT239" s="8">
        <v>18</v>
      </c>
      <c r="DU239" s="8">
        <v>5</v>
      </c>
      <c r="DV239" s="8">
        <v>6</v>
      </c>
      <c r="DW239" s="8">
        <v>2</v>
      </c>
      <c r="DX239" s="8">
        <v>41</v>
      </c>
      <c r="DY239" s="8">
        <v>11</v>
      </c>
      <c r="DZ239" s="8">
        <v>10</v>
      </c>
      <c r="EA239" s="8">
        <v>36</v>
      </c>
      <c r="EB239" s="8">
        <v>33</v>
      </c>
      <c r="EC239" s="8">
        <v>30</v>
      </c>
      <c r="ED239" s="8">
        <v>10</v>
      </c>
      <c r="EE239" s="8">
        <v>3</v>
      </c>
      <c r="EF239" s="8">
        <v>16</v>
      </c>
      <c r="EG239" s="8">
        <v>8</v>
      </c>
    </row>
    <row r="240" spans="1:137" ht="12.75">
      <c r="A240" s="9" t="s">
        <v>14</v>
      </c>
      <c r="C240" s="8">
        <v>14</v>
      </c>
      <c r="D240" s="8">
        <v>30</v>
      </c>
      <c r="E240" s="8">
        <v>4</v>
      </c>
      <c r="F240" s="8">
        <v>14</v>
      </c>
      <c r="G240" s="8">
        <v>47</v>
      </c>
      <c r="H240" s="8">
        <v>24</v>
      </c>
      <c r="I240" s="8">
        <v>53</v>
      </c>
      <c r="J240" s="8">
        <v>19</v>
      </c>
      <c r="K240" s="8">
        <v>32</v>
      </c>
      <c r="L240" s="8">
        <v>17</v>
      </c>
      <c r="M240" s="8">
        <v>11</v>
      </c>
      <c r="N240" s="8">
        <v>106</v>
      </c>
      <c r="O240" s="8">
        <v>68</v>
      </c>
      <c r="P240" s="8">
        <v>27</v>
      </c>
      <c r="Q240" s="8">
        <v>33</v>
      </c>
      <c r="R240" s="8">
        <v>101</v>
      </c>
      <c r="S240" s="8">
        <v>56451</v>
      </c>
      <c r="T240" s="8">
        <v>5660</v>
      </c>
      <c r="U240" s="8">
        <v>11</v>
      </c>
      <c r="V240" s="8">
        <v>8</v>
      </c>
      <c r="W240" s="8">
        <v>9</v>
      </c>
      <c r="X240" s="8">
        <v>6</v>
      </c>
      <c r="Y240" s="8">
        <v>273</v>
      </c>
      <c r="Z240" s="8">
        <v>353</v>
      </c>
      <c r="AA240" s="8">
        <v>1</v>
      </c>
      <c r="AB240" s="8">
        <v>3</v>
      </c>
      <c r="AC240" s="8">
        <v>1</v>
      </c>
      <c r="AD240" s="8">
        <v>13</v>
      </c>
      <c r="AE240" s="8">
        <v>12</v>
      </c>
      <c r="AF240" s="8">
        <v>24</v>
      </c>
      <c r="AG240" s="8">
        <v>531</v>
      </c>
      <c r="AH240" s="8">
        <v>12</v>
      </c>
      <c r="AI240" s="8">
        <v>2</v>
      </c>
      <c r="AJ240" s="8">
        <v>26</v>
      </c>
      <c r="AK240" s="8">
        <v>9</v>
      </c>
      <c r="AL240" s="8">
        <v>137</v>
      </c>
      <c r="AM240" s="8">
        <v>12</v>
      </c>
      <c r="AN240" s="8">
        <v>11</v>
      </c>
      <c r="AO240" s="8">
        <v>47</v>
      </c>
      <c r="AP240" s="8">
        <v>78</v>
      </c>
      <c r="AQ240" s="8">
        <v>18</v>
      </c>
      <c r="AR240" s="8">
        <v>29</v>
      </c>
      <c r="AS240" s="8">
        <v>141</v>
      </c>
      <c r="AT240" s="8">
        <v>32</v>
      </c>
      <c r="AU240" s="8">
        <v>40</v>
      </c>
      <c r="AV240" s="8">
        <v>30</v>
      </c>
      <c r="AW240" s="8">
        <v>109</v>
      </c>
      <c r="AX240" s="8">
        <v>76</v>
      </c>
      <c r="AY240" s="8">
        <v>8</v>
      </c>
      <c r="AZ240" s="8">
        <v>1272</v>
      </c>
      <c r="BA240" s="8">
        <v>6</v>
      </c>
      <c r="BB240" s="8">
        <v>14</v>
      </c>
      <c r="BC240" s="8">
        <v>39</v>
      </c>
      <c r="BD240" s="8">
        <v>41</v>
      </c>
      <c r="BE240" s="8">
        <v>3</v>
      </c>
      <c r="BF240" s="8">
        <v>6</v>
      </c>
      <c r="BG240" s="8">
        <v>11</v>
      </c>
      <c r="BH240" s="8">
        <v>11</v>
      </c>
      <c r="BI240" s="8">
        <v>8</v>
      </c>
      <c r="BJ240" s="8">
        <v>14</v>
      </c>
      <c r="BK240" s="8">
        <v>9</v>
      </c>
      <c r="BL240" s="8">
        <v>1</v>
      </c>
      <c r="BM240" s="8">
        <v>12</v>
      </c>
      <c r="BN240" s="8">
        <v>14</v>
      </c>
      <c r="BO240" s="8">
        <v>6</v>
      </c>
      <c r="BP240" s="8">
        <v>1</v>
      </c>
      <c r="BQ240" s="8">
        <v>180</v>
      </c>
      <c r="BR240" s="8">
        <v>10</v>
      </c>
      <c r="BS240" s="8">
        <v>2</v>
      </c>
      <c r="BT240" s="8">
        <v>12</v>
      </c>
      <c r="BU240" s="8">
        <v>40</v>
      </c>
      <c r="BV240" s="8">
        <v>21586</v>
      </c>
      <c r="BW240" s="8">
        <v>3</v>
      </c>
      <c r="BX240" s="8">
        <v>4</v>
      </c>
      <c r="BY240" s="8">
        <v>10</v>
      </c>
      <c r="BZ240" s="8">
        <v>6</v>
      </c>
      <c r="CA240" s="8">
        <v>36</v>
      </c>
      <c r="CB240" s="8">
        <v>4</v>
      </c>
      <c r="CC240" s="8">
        <v>15</v>
      </c>
      <c r="CD240" s="8">
        <v>2</v>
      </c>
      <c r="CE240" s="8">
        <v>7</v>
      </c>
      <c r="CF240" s="8">
        <v>3</v>
      </c>
      <c r="CG240" s="8">
        <v>11</v>
      </c>
      <c r="CH240" s="8">
        <v>16</v>
      </c>
      <c r="CI240" s="8">
        <v>37</v>
      </c>
      <c r="CJ240" s="8">
        <v>1</v>
      </c>
      <c r="CK240" s="8">
        <v>15</v>
      </c>
      <c r="CL240" s="8">
        <v>15</v>
      </c>
      <c r="CM240" s="8">
        <v>9</v>
      </c>
      <c r="CN240" s="8">
        <v>19</v>
      </c>
      <c r="CO240" s="8">
        <v>1</v>
      </c>
      <c r="CP240" s="8">
        <v>2</v>
      </c>
      <c r="CQ240" s="8">
        <v>22</v>
      </c>
      <c r="CR240" s="8">
        <v>4</v>
      </c>
      <c r="CS240" s="8">
        <v>11</v>
      </c>
      <c r="CT240" s="8">
        <v>2</v>
      </c>
      <c r="CU240" s="8">
        <v>0</v>
      </c>
      <c r="CV240" s="8">
        <v>23</v>
      </c>
      <c r="CW240" s="8">
        <v>99</v>
      </c>
      <c r="CX240" s="8">
        <v>34</v>
      </c>
      <c r="CY240" s="8">
        <v>10</v>
      </c>
      <c r="CZ240" s="8">
        <v>34</v>
      </c>
      <c r="DA240" s="8">
        <v>14</v>
      </c>
      <c r="DB240" s="8">
        <v>15</v>
      </c>
      <c r="DC240" s="8">
        <v>10</v>
      </c>
      <c r="DD240" s="8">
        <v>57</v>
      </c>
      <c r="DE240" s="8">
        <v>276</v>
      </c>
      <c r="DF240" s="8">
        <v>84772</v>
      </c>
      <c r="DG240" s="8">
        <v>40</v>
      </c>
      <c r="DH240" s="8">
        <v>134</v>
      </c>
      <c r="DI240" s="8">
        <v>49</v>
      </c>
      <c r="DJ240" s="8">
        <v>8</v>
      </c>
      <c r="DK240" s="8">
        <v>33</v>
      </c>
      <c r="DL240" s="8">
        <v>111</v>
      </c>
      <c r="DM240" s="8">
        <v>9</v>
      </c>
      <c r="DN240" s="8">
        <v>14</v>
      </c>
      <c r="DO240" s="8">
        <v>21</v>
      </c>
      <c r="DP240" s="8">
        <v>16</v>
      </c>
      <c r="DQ240" s="8">
        <v>19</v>
      </c>
      <c r="DR240" s="8">
        <v>4</v>
      </c>
      <c r="DS240" s="8">
        <v>791</v>
      </c>
      <c r="DT240" s="8">
        <v>18</v>
      </c>
      <c r="DU240" s="8">
        <v>5</v>
      </c>
      <c r="DV240" s="8">
        <v>6</v>
      </c>
      <c r="DW240" s="8">
        <v>2</v>
      </c>
      <c r="DX240" s="8">
        <v>41</v>
      </c>
      <c r="DY240" s="8">
        <v>11</v>
      </c>
      <c r="DZ240" s="8">
        <v>10</v>
      </c>
      <c r="EA240" s="8">
        <v>36</v>
      </c>
      <c r="EB240" s="8">
        <v>33</v>
      </c>
      <c r="EC240" s="8">
        <v>30</v>
      </c>
      <c r="ED240" s="8">
        <v>10</v>
      </c>
      <c r="EE240" s="8">
        <v>3</v>
      </c>
      <c r="EF240" s="8">
        <v>16</v>
      </c>
      <c r="EG240" s="8">
        <v>8</v>
      </c>
    </row>
    <row r="241" spans="2:137" s="10" customFormat="1" ht="12.75">
      <c r="B241" s="11" t="s">
        <v>118</v>
      </c>
      <c r="C241" s="12">
        <f aca="true" t="shared" si="118" ref="C241:AH241">C240/175148</f>
        <v>7.99324000274054E-05</v>
      </c>
      <c r="D241" s="12">
        <f t="shared" si="118"/>
        <v>0.00017128371434444012</v>
      </c>
      <c r="E241" s="12">
        <f t="shared" si="118"/>
        <v>2.2837828579258684E-05</v>
      </c>
      <c r="F241" s="12">
        <f t="shared" si="118"/>
        <v>7.99324000274054E-05</v>
      </c>
      <c r="G241" s="12">
        <f t="shared" si="118"/>
        <v>0.0002683444858062895</v>
      </c>
      <c r="H241" s="12">
        <f t="shared" si="118"/>
        <v>0.0001370269714755521</v>
      </c>
      <c r="I241" s="12">
        <f t="shared" si="118"/>
        <v>0.0003026012286751776</v>
      </c>
      <c r="J241" s="12">
        <f t="shared" si="118"/>
        <v>0.00010847968575147874</v>
      </c>
      <c r="K241" s="12">
        <f t="shared" si="118"/>
        <v>0.00018270262863406947</v>
      </c>
      <c r="L241" s="12">
        <f t="shared" si="118"/>
        <v>9.706077146184941E-05</v>
      </c>
      <c r="M241" s="12">
        <f t="shared" si="118"/>
        <v>6.280402859296138E-05</v>
      </c>
      <c r="N241" s="12">
        <f t="shared" si="118"/>
        <v>0.0006052024573503552</v>
      </c>
      <c r="O241" s="12">
        <f t="shared" si="118"/>
        <v>0.00038824308584739763</v>
      </c>
      <c r="P241" s="12">
        <f t="shared" si="118"/>
        <v>0.0001541553429099961</v>
      </c>
      <c r="Q241" s="12">
        <f t="shared" si="118"/>
        <v>0.00018841208577888416</v>
      </c>
      <c r="R241" s="12">
        <f t="shared" si="118"/>
        <v>0.0005766551716262818</v>
      </c>
      <c r="S241" s="12">
        <f t="shared" si="118"/>
        <v>0.322304565281933</v>
      </c>
      <c r="T241" s="12">
        <f t="shared" si="118"/>
        <v>0.03231552743965104</v>
      </c>
      <c r="U241" s="12">
        <f t="shared" si="118"/>
        <v>6.280402859296138E-05</v>
      </c>
      <c r="V241" s="12">
        <f t="shared" si="118"/>
        <v>4.567565715851737E-05</v>
      </c>
      <c r="W241" s="12">
        <f t="shared" si="118"/>
        <v>5.138511430333204E-05</v>
      </c>
      <c r="X241" s="12">
        <f t="shared" si="118"/>
        <v>3.4256742868888025E-05</v>
      </c>
      <c r="Y241" s="12">
        <f t="shared" si="118"/>
        <v>0.0015586818005344052</v>
      </c>
      <c r="Z241" s="12">
        <f t="shared" si="118"/>
        <v>0.0020154383721195787</v>
      </c>
      <c r="AA241" s="12">
        <f t="shared" si="118"/>
        <v>5.709457144814671E-06</v>
      </c>
      <c r="AB241" s="12">
        <f t="shared" si="118"/>
        <v>1.7128371434444013E-05</v>
      </c>
      <c r="AC241" s="12">
        <f t="shared" si="118"/>
        <v>5.709457144814671E-06</v>
      </c>
      <c r="AD241" s="12">
        <f t="shared" si="118"/>
        <v>7.422294288259072E-05</v>
      </c>
      <c r="AE241" s="12">
        <f t="shared" si="118"/>
        <v>6.851348573777605E-05</v>
      </c>
      <c r="AF241" s="12">
        <f t="shared" si="118"/>
        <v>0.0001370269714755521</v>
      </c>
      <c r="AG241" s="12">
        <f t="shared" si="118"/>
        <v>0.0030317217438965904</v>
      </c>
      <c r="AH241" s="12">
        <f t="shared" si="118"/>
        <v>6.851348573777605E-05</v>
      </c>
      <c r="AI241" s="12">
        <f aca="true" t="shared" si="119" ref="AI241:CT241">AI240/175148</f>
        <v>1.1418914289629342E-05</v>
      </c>
      <c r="AJ241" s="12">
        <f t="shared" si="119"/>
        <v>0.00014844588576518145</v>
      </c>
      <c r="AK241" s="12">
        <f t="shared" si="119"/>
        <v>5.138511430333204E-05</v>
      </c>
      <c r="AL241" s="12">
        <f t="shared" si="119"/>
        <v>0.0007821956288396099</v>
      </c>
      <c r="AM241" s="12">
        <f t="shared" si="119"/>
        <v>6.851348573777605E-05</v>
      </c>
      <c r="AN241" s="12">
        <f t="shared" si="119"/>
        <v>6.280402859296138E-05</v>
      </c>
      <c r="AO241" s="12">
        <f t="shared" si="119"/>
        <v>0.0002683444858062895</v>
      </c>
      <c r="AP241" s="12">
        <f t="shared" si="119"/>
        <v>0.00044533765729554435</v>
      </c>
      <c r="AQ241" s="12">
        <f t="shared" si="119"/>
        <v>0.00010277022860666408</v>
      </c>
      <c r="AR241" s="12">
        <f t="shared" si="119"/>
        <v>0.00016557425719962546</v>
      </c>
      <c r="AS241" s="12">
        <f t="shared" si="119"/>
        <v>0.0008050334574188687</v>
      </c>
      <c r="AT241" s="12">
        <f t="shared" si="119"/>
        <v>0.00018270262863406947</v>
      </c>
      <c r="AU241" s="12">
        <f t="shared" si="119"/>
        <v>0.00022837828579258684</v>
      </c>
      <c r="AV241" s="12">
        <f t="shared" si="119"/>
        <v>0.00017128371434444012</v>
      </c>
      <c r="AW241" s="12">
        <f t="shared" si="119"/>
        <v>0.0006223308287847992</v>
      </c>
      <c r="AX241" s="12">
        <f t="shared" si="119"/>
        <v>0.000433918743005915</v>
      </c>
      <c r="AY241" s="12">
        <f t="shared" si="119"/>
        <v>4.567565715851737E-05</v>
      </c>
      <c r="AZ241" s="12">
        <f t="shared" si="119"/>
        <v>0.007262429488204262</v>
      </c>
      <c r="BA241" s="12">
        <f t="shared" si="119"/>
        <v>3.4256742868888025E-05</v>
      </c>
      <c r="BB241" s="12">
        <f t="shared" si="119"/>
        <v>7.99324000274054E-05</v>
      </c>
      <c r="BC241" s="12">
        <f t="shared" si="119"/>
        <v>0.00022266882864777217</v>
      </c>
      <c r="BD241" s="12">
        <f t="shared" si="119"/>
        <v>0.00023408774293740152</v>
      </c>
      <c r="BE241" s="12">
        <f t="shared" si="119"/>
        <v>1.7128371434444013E-05</v>
      </c>
      <c r="BF241" s="12">
        <f t="shared" si="119"/>
        <v>3.4256742868888025E-05</v>
      </c>
      <c r="BG241" s="12">
        <f t="shared" si="119"/>
        <v>6.280402859296138E-05</v>
      </c>
      <c r="BH241" s="12">
        <f t="shared" si="119"/>
        <v>6.280402859296138E-05</v>
      </c>
      <c r="BI241" s="12">
        <f t="shared" si="119"/>
        <v>4.567565715851737E-05</v>
      </c>
      <c r="BJ241" s="12">
        <f t="shared" si="119"/>
        <v>7.99324000274054E-05</v>
      </c>
      <c r="BK241" s="12">
        <f t="shared" si="119"/>
        <v>5.138511430333204E-05</v>
      </c>
      <c r="BL241" s="12">
        <f t="shared" si="119"/>
        <v>5.709457144814671E-06</v>
      </c>
      <c r="BM241" s="12">
        <f t="shared" si="119"/>
        <v>6.851348573777605E-05</v>
      </c>
      <c r="BN241" s="12">
        <f t="shared" si="119"/>
        <v>7.99324000274054E-05</v>
      </c>
      <c r="BO241" s="12">
        <f t="shared" si="119"/>
        <v>3.4256742868888025E-05</v>
      </c>
      <c r="BP241" s="12">
        <f t="shared" si="119"/>
        <v>5.709457144814671E-06</v>
      </c>
      <c r="BQ241" s="12">
        <f t="shared" si="119"/>
        <v>0.0010277022860666408</v>
      </c>
      <c r="BR241" s="12">
        <f t="shared" si="119"/>
        <v>5.709457144814671E-05</v>
      </c>
      <c r="BS241" s="12">
        <f t="shared" si="119"/>
        <v>1.1418914289629342E-05</v>
      </c>
      <c r="BT241" s="12">
        <f t="shared" si="119"/>
        <v>6.851348573777605E-05</v>
      </c>
      <c r="BU241" s="12">
        <f t="shared" si="119"/>
        <v>0.00022837828579258684</v>
      </c>
      <c r="BV241" s="12">
        <f t="shared" si="119"/>
        <v>0.12324434192796949</v>
      </c>
      <c r="BW241" s="12">
        <f t="shared" si="119"/>
        <v>1.7128371434444013E-05</v>
      </c>
      <c r="BX241" s="12">
        <f t="shared" si="119"/>
        <v>2.2837828579258684E-05</v>
      </c>
      <c r="BY241" s="12">
        <f t="shared" si="119"/>
        <v>5.709457144814671E-05</v>
      </c>
      <c r="BZ241" s="12">
        <f t="shared" si="119"/>
        <v>3.4256742868888025E-05</v>
      </c>
      <c r="CA241" s="12">
        <f t="shared" si="119"/>
        <v>0.00020554045721332817</v>
      </c>
      <c r="CB241" s="12">
        <f t="shared" si="119"/>
        <v>2.2837828579258684E-05</v>
      </c>
      <c r="CC241" s="12">
        <f t="shared" si="119"/>
        <v>8.564185717222006E-05</v>
      </c>
      <c r="CD241" s="12">
        <f t="shared" si="119"/>
        <v>1.1418914289629342E-05</v>
      </c>
      <c r="CE241" s="12">
        <f t="shared" si="119"/>
        <v>3.99662000137027E-05</v>
      </c>
      <c r="CF241" s="12">
        <f t="shared" si="119"/>
        <v>1.7128371434444013E-05</v>
      </c>
      <c r="CG241" s="12">
        <f t="shared" si="119"/>
        <v>6.280402859296138E-05</v>
      </c>
      <c r="CH241" s="12">
        <f t="shared" si="119"/>
        <v>9.135131431703473E-05</v>
      </c>
      <c r="CI241" s="12">
        <f t="shared" si="119"/>
        <v>0.00021124991435814283</v>
      </c>
      <c r="CJ241" s="12">
        <f t="shared" si="119"/>
        <v>5.709457144814671E-06</v>
      </c>
      <c r="CK241" s="12">
        <f t="shared" si="119"/>
        <v>8.564185717222006E-05</v>
      </c>
      <c r="CL241" s="12">
        <f t="shared" si="119"/>
        <v>8.564185717222006E-05</v>
      </c>
      <c r="CM241" s="12">
        <f t="shared" si="119"/>
        <v>5.138511430333204E-05</v>
      </c>
      <c r="CN241" s="12">
        <f t="shared" si="119"/>
        <v>0.00010847968575147874</v>
      </c>
      <c r="CO241" s="12">
        <f t="shared" si="119"/>
        <v>5.709457144814671E-06</v>
      </c>
      <c r="CP241" s="12">
        <f t="shared" si="119"/>
        <v>1.1418914289629342E-05</v>
      </c>
      <c r="CQ241" s="12">
        <f t="shared" si="119"/>
        <v>0.00012560805718592275</v>
      </c>
      <c r="CR241" s="12">
        <f t="shared" si="119"/>
        <v>2.2837828579258684E-05</v>
      </c>
      <c r="CS241" s="12">
        <f t="shared" si="119"/>
        <v>6.280402859296138E-05</v>
      </c>
      <c r="CT241" s="12">
        <f t="shared" si="119"/>
        <v>1.1418914289629342E-05</v>
      </c>
      <c r="CU241" s="12">
        <f aca="true" t="shared" si="120" ref="CU241:EG241">CU240/175148</f>
        <v>0</v>
      </c>
      <c r="CV241" s="12">
        <f t="shared" si="120"/>
        <v>0.00013131751433073744</v>
      </c>
      <c r="CW241" s="12">
        <f t="shared" si="120"/>
        <v>0.0005652362573366524</v>
      </c>
      <c r="CX241" s="12">
        <f t="shared" si="120"/>
        <v>0.00019412154292369882</v>
      </c>
      <c r="CY241" s="12">
        <f t="shared" si="120"/>
        <v>5.709457144814671E-05</v>
      </c>
      <c r="CZ241" s="12">
        <f t="shared" si="120"/>
        <v>0.00019412154292369882</v>
      </c>
      <c r="DA241" s="12">
        <f t="shared" si="120"/>
        <v>7.99324000274054E-05</v>
      </c>
      <c r="DB241" s="12">
        <f t="shared" si="120"/>
        <v>8.564185717222006E-05</v>
      </c>
      <c r="DC241" s="12">
        <f t="shared" si="120"/>
        <v>5.709457144814671E-05</v>
      </c>
      <c r="DD241" s="12">
        <f t="shared" si="120"/>
        <v>0.00032543905725443623</v>
      </c>
      <c r="DE241" s="12">
        <f t="shared" si="120"/>
        <v>0.0015758101719688493</v>
      </c>
      <c r="DF241" s="12">
        <f t="shared" si="120"/>
        <v>0.4840021010802293</v>
      </c>
      <c r="DG241" s="12">
        <f t="shared" si="120"/>
        <v>0.00022837828579258684</v>
      </c>
      <c r="DH241" s="12">
        <f t="shared" si="120"/>
        <v>0.0007650672574051659</v>
      </c>
      <c r="DI241" s="12">
        <f t="shared" si="120"/>
        <v>0.0002797634000959189</v>
      </c>
      <c r="DJ241" s="12">
        <f t="shared" si="120"/>
        <v>4.567565715851737E-05</v>
      </c>
      <c r="DK241" s="12">
        <f t="shared" si="120"/>
        <v>0.00018841208577888416</v>
      </c>
      <c r="DL241" s="12">
        <f t="shared" si="120"/>
        <v>0.0006337497430744285</v>
      </c>
      <c r="DM241" s="12">
        <f t="shared" si="120"/>
        <v>5.138511430333204E-05</v>
      </c>
      <c r="DN241" s="12">
        <f t="shared" si="120"/>
        <v>7.99324000274054E-05</v>
      </c>
      <c r="DO241" s="12">
        <f t="shared" si="120"/>
        <v>0.00011989860004110809</v>
      </c>
      <c r="DP241" s="12">
        <f t="shared" si="120"/>
        <v>9.135131431703473E-05</v>
      </c>
      <c r="DQ241" s="12">
        <f t="shared" si="120"/>
        <v>0.00010847968575147874</v>
      </c>
      <c r="DR241" s="12">
        <f t="shared" si="120"/>
        <v>2.2837828579258684E-05</v>
      </c>
      <c r="DS241" s="12">
        <f t="shared" si="120"/>
        <v>0.004516180601548405</v>
      </c>
      <c r="DT241" s="12">
        <f t="shared" si="120"/>
        <v>0.00010277022860666408</v>
      </c>
      <c r="DU241" s="12">
        <f t="shared" si="120"/>
        <v>2.8547285724073354E-05</v>
      </c>
      <c r="DV241" s="12">
        <f t="shared" si="120"/>
        <v>3.4256742868888025E-05</v>
      </c>
      <c r="DW241" s="12">
        <f t="shared" si="120"/>
        <v>1.1418914289629342E-05</v>
      </c>
      <c r="DX241" s="12">
        <f t="shared" si="120"/>
        <v>0.00023408774293740152</v>
      </c>
      <c r="DY241" s="12">
        <f t="shared" si="120"/>
        <v>6.280402859296138E-05</v>
      </c>
      <c r="DZ241" s="12">
        <f t="shared" si="120"/>
        <v>5.709457144814671E-05</v>
      </c>
      <c r="EA241" s="12">
        <f t="shared" si="120"/>
        <v>0.00020554045721332817</v>
      </c>
      <c r="EB241" s="12">
        <f t="shared" si="120"/>
        <v>0.00018841208577888416</v>
      </c>
      <c r="EC241" s="12">
        <f t="shared" si="120"/>
        <v>0.00017128371434444012</v>
      </c>
      <c r="ED241" s="12">
        <f t="shared" si="120"/>
        <v>5.709457144814671E-05</v>
      </c>
      <c r="EE241" s="12">
        <f t="shared" si="120"/>
        <v>1.7128371434444013E-05</v>
      </c>
      <c r="EF241" s="12">
        <f t="shared" si="120"/>
        <v>9.135131431703473E-05</v>
      </c>
      <c r="EG241" s="12">
        <f t="shared" si="120"/>
        <v>4.567565715851737E-05</v>
      </c>
    </row>
    <row r="242" spans="2:137" ht="17.25" customHeight="1">
      <c r="B242" s="13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  <c r="DS242" s="8"/>
      <c r="DT242" s="8"/>
      <c r="DU242" s="8"/>
      <c r="DV242" s="8"/>
      <c r="DW242" s="8"/>
      <c r="DX242" s="8"/>
      <c r="DY242" s="8"/>
      <c r="DZ242" s="8"/>
      <c r="EA242" s="8"/>
      <c r="EB242" s="8"/>
      <c r="EC242" s="8"/>
      <c r="ED242" s="8"/>
      <c r="EE242" s="8"/>
      <c r="EF242" s="8"/>
      <c r="EG242" s="8"/>
    </row>
    <row r="243" spans="1:137" ht="12.75">
      <c r="A243" s="3" t="s">
        <v>97</v>
      </c>
      <c r="B243" s="13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  <c r="DS243" s="8"/>
      <c r="DT243" s="8"/>
      <c r="DU243" s="8"/>
      <c r="DV243" s="8"/>
      <c r="DW243" s="8"/>
      <c r="DX243" s="8"/>
      <c r="DY243" s="8"/>
      <c r="DZ243" s="8"/>
      <c r="EA243" s="8"/>
      <c r="EB243" s="8"/>
      <c r="EC243" s="8"/>
      <c r="ED243" s="8"/>
      <c r="EE243" s="8"/>
      <c r="EF243" s="8"/>
      <c r="EG243" s="8"/>
    </row>
    <row r="244" spans="2:137" ht="12.75">
      <c r="B244" s="7" t="s">
        <v>75</v>
      </c>
      <c r="C244" s="8">
        <v>8</v>
      </c>
      <c r="D244" s="8">
        <v>14</v>
      </c>
      <c r="E244" s="8">
        <v>7</v>
      </c>
      <c r="F244" s="8">
        <v>4</v>
      </c>
      <c r="G244" s="8">
        <v>23</v>
      </c>
      <c r="H244" s="8">
        <v>21</v>
      </c>
      <c r="I244" s="8">
        <v>83</v>
      </c>
      <c r="J244" s="8">
        <v>33</v>
      </c>
      <c r="K244" s="8">
        <v>16</v>
      </c>
      <c r="L244" s="8">
        <v>17</v>
      </c>
      <c r="M244" s="8">
        <v>13</v>
      </c>
      <c r="N244" s="8">
        <v>94</v>
      </c>
      <c r="O244" s="8">
        <v>116</v>
      </c>
      <c r="P244" s="8">
        <v>11</v>
      </c>
      <c r="Q244" s="8">
        <v>91</v>
      </c>
      <c r="R244" s="8">
        <v>171</v>
      </c>
      <c r="S244" s="8">
        <v>42539</v>
      </c>
      <c r="T244" s="8">
        <v>2479</v>
      </c>
      <c r="U244" s="8">
        <v>10</v>
      </c>
      <c r="V244" s="8">
        <v>6</v>
      </c>
      <c r="W244" s="8">
        <v>5</v>
      </c>
      <c r="X244" s="8">
        <v>3</v>
      </c>
      <c r="Y244" s="8">
        <v>754</v>
      </c>
      <c r="Z244" s="8">
        <v>140</v>
      </c>
      <c r="AA244" s="8">
        <v>10</v>
      </c>
      <c r="AB244" s="8">
        <v>6</v>
      </c>
      <c r="AC244" s="8">
        <v>1</v>
      </c>
      <c r="AD244" s="8">
        <v>15</v>
      </c>
      <c r="AE244" s="8">
        <v>7</v>
      </c>
      <c r="AF244" s="8">
        <v>63</v>
      </c>
      <c r="AG244" s="8">
        <v>321</v>
      </c>
      <c r="AH244" s="8">
        <v>7</v>
      </c>
      <c r="AI244" s="8">
        <v>4</v>
      </c>
      <c r="AJ244" s="8">
        <v>44</v>
      </c>
      <c r="AK244" s="8">
        <v>1</v>
      </c>
      <c r="AL244" s="8">
        <v>45</v>
      </c>
      <c r="AM244" s="8">
        <v>25</v>
      </c>
      <c r="AN244" s="8">
        <v>11</v>
      </c>
      <c r="AO244" s="8">
        <v>94</v>
      </c>
      <c r="AP244" s="8">
        <v>87</v>
      </c>
      <c r="AQ244" s="8">
        <v>27</v>
      </c>
      <c r="AR244" s="8">
        <v>33</v>
      </c>
      <c r="AS244" s="8">
        <v>79</v>
      </c>
      <c r="AT244" s="8">
        <v>18</v>
      </c>
      <c r="AU244" s="8">
        <v>30</v>
      </c>
      <c r="AV244" s="8">
        <v>48</v>
      </c>
      <c r="AW244" s="8">
        <v>219</v>
      </c>
      <c r="AX244" s="8">
        <v>48</v>
      </c>
      <c r="AY244" s="8">
        <v>5</v>
      </c>
      <c r="AZ244" s="8">
        <v>594</v>
      </c>
      <c r="BA244" s="8">
        <v>4</v>
      </c>
      <c r="BB244" s="8">
        <v>18</v>
      </c>
      <c r="BC244" s="8">
        <v>13</v>
      </c>
      <c r="BD244" s="8">
        <v>51</v>
      </c>
      <c r="BE244" s="8">
        <v>8</v>
      </c>
      <c r="BF244" s="8">
        <v>8</v>
      </c>
      <c r="BG244" s="8">
        <v>2</v>
      </c>
      <c r="BH244" s="8">
        <v>6</v>
      </c>
      <c r="BI244" s="8">
        <v>5</v>
      </c>
      <c r="BJ244" s="8">
        <v>14</v>
      </c>
      <c r="BK244" s="8">
        <v>5</v>
      </c>
      <c r="BL244" s="8">
        <v>5</v>
      </c>
      <c r="BM244" s="8">
        <v>7</v>
      </c>
      <c r="BN244" s="8">
        <v>11</v>
      </c>
      <c r="BO244" s="8">
        <v>0</v>
      </c>
      <c r="BP244" s="8">
        <v>0</v>
      </c>
      <c r="BQ244" s="8">
        <v>89</v>
      </c>
      <c r="BR244" s="8">
        <v>5</v>
      </c>
      <c r="BS244" s="8">
        <v>3</v>
      </c>
      <c r="BT244" s="8">
        <v>12</v>
      </c>
      <c r="BU244" s="8">
        <v>32</v>
      </c>
      <c r="BV244" s="8">
        <v>10622</v>
      </c>
      <c r="BW244" s="8">
        <v>6</v>
      </c>
      <c r="BX244" s="8">
        <v>7</v>
      </c>
      <c r="BY244" s="8">
        <v>3</v>
      </c>
      <c r="BZ244" s="8">
        <v>1</v>
      </c>
      <c r="CA244" s="8">
        <v>31</v>
      </c>
      <c r="CB244" s="8">
        <v>17</v>
      </c>
      <c r="CC244" s="8">
        <v>3</v>
      </c>
      <c r="CD244" s="8">
        <v>4</v>
      </c>
      <c r="CE244" s="8">
        <v>3</v>
      </c>
      <c r="CF244" s="8">
        <v>7</v>
      </c>
      <c r="CG244" s="8">
        <v>3</v>
      </c>
      <c r="CH244" s="8">
        <v>9</v>
      </c>
      <c r="CI244" s="8">
        <v>32</v>
      </c>
      <c r="CJ244" s="8">
        <v>1</v>
      </c>
      <c r="CK244" s="8">
        <v>7</v>
      </c>
      <c r="CL244" s="8">
        <v>15</v>
      </c>
      <c r="CM244" s="8">
        <v>5</v>
      </c>
      <c r="CN244" s="8">
        <v>6</v>
      </c>
      <c r="CO244" s="8">
        <v>2</v>
      </c>
      <c r="CP244" s="8">
        <v>2</v>
      </c>
      <c r="CQ244" s="8">
        <v>17</v>
      </c>
      <c r="CR244" s="8">
        <v>5</v>
      </c>
      <c r="CS244" s="8">
        <v>4</v>
      </c>
      <c r="CT244" s="8">
        <v>1</v>
      </c>
      <c r="CU244" s="8">
        <v>0</v>
      </c>
      <c r="CV244" s="8">
        <v>6</v>
      </c>
      <c r="CW244" s="8">
        <v>85</v>
      </c>
      <c r="CX244" s="8">
        <v>15</v>
      </c>
      <c r="CY244" s="8">
        <v>6</v>
      </c>
      <c r="CZ244" s="8">
        <v>13</v>
      </c>
      <c r="DA244" s="8">
        <v>16</v>
      </c>
      <c r="DB244" s="8">
        <v>16</v>
      </c>
      <c r="DC244" s="8">
        <v>17</v>
      </c>
      <c r="DD244" s="8">
        <v>33</v>
      </c>
      <c r="DE244" s="8">
        <v>144</v>
      </c>
      <c r="DF244" s="8">
        <v>35302</v>
      </c>
      <c r="DG244" s="8">
        <v>27</v>
      </c>
      <c r="DH244" s="8">
        <v>95</v>
      </c>
      <c r="DI244" s="8">
        <v>28</v>
      </c>
      <c r="DJ244" s="8">
        <v>11</v>
      </c>
      <c r="DK244" s="8">
        <v>35</v>
      </c>
      <c r="DL244" s="8">
        <v>128</v>
      </c>
      <c r="DM244" s="8">
        <v>10</v>
      </c>
      <c r="DN244" s="8">
        <v>22</v>
      </c>
      <c r="DO244" s="8">
        <v>5</v>
      </c>
      <c r="DP244" s="8">
        <v>14</v>
      </c>
      <c r="DQ244" s="8">
        <v>11</v>
      </c>
      <c r="DR244" s="8">
        <v>4</v>
      </c>
      <c r="DS244" s="8">
        <v>234</v>
      </c>
      <c r="DT244" s="8">
        <v>5</v>
      </c>
      <c r="DU244" s="8">
        <v>0</v>
      </c>
      <c r="DV244" s="8">
        <v>6</v>
      </c>
      <c r="DW244" s="8">
        <v>5</v>
      </c>
      <c r="DX244" s="8">
        <v>72</v>
      </c>
      <c r="DY244" s="8">
        <v>2</v>
      </c>
      <c r="DZ244" s="8">
        <v>10</v>
      </c>
      <c r="EA244" s="8">
        <v>15</v>
      </c>
      <c r="EB244" s="8">
        <v>11</v>
      </c>
      <c r="EC244" s="8">
        <v>24</v>
      </c>
      <c r="ED244" s="8">
        <v>6</v>
      </c>
      <c r="EE244" s="8">
        <v>5</v>
      </c>
      <c r="EF244" s="8">
        <v>7</v>
      </c>
      <c r="EG244" s="8">
        <v>5</v>
      </c>
    </row>
    <row r="245" spans="1:137" ht="12.75">
      <c r="A245" s="9" t="s">
        <v>14</v>
      </c>
      <c r="C245" s="8">
        <v>8</v>
      </c>
      <c r="D245" s="8">
        <v>14</v>
      </c>
      <c r="E245" s="8">
        <v>7</v>
      </c>
      <c r="F245" s="8">
        <v>4</v>
      </c>
      <c r="G245" s="8">
        <v>23</v>
      </c>
      <c r="H245" s="8">
        <v>21</v>
      </c>
      <c r="I245" s="8">
        <v>83</v>
      </c>
      <c r="J245" s="8">
        <v>33</v>
      </c>
      <c r="K245" s="8">
        <v>16</v>
      </c>
      <c r="L245" s="8">
        <v>17</v>
      </c>
      <c r="M245" s="8">
        <v>13</v>
      </c>
      <c r="N245" s="8">
        <v>94</v>
      </c>
      <c r="O245" s="8">
        <v>116</v>
      </c>
      <c r="P245" s="8">
        <v>11</v>
      </c>
      <c r="Q245" s="8">
        <v>91</v>
      </c>
      <c r="R245" s="8">
        <v>171</v>
      </c>
      <c r="S245" s="8">
        <v>42539</v>
      </c>
      <c r="T245" s="8">
        <v>2479</v>
      </c>
      <c r="U245" s="8">
        <v>10</v>
      </c>
      <c r="V245" s="8">
        <v>6</v>
      </c>
      <c r="W245" s="8">
        <v>5</v>
      </c>
      <c r="X245" s="8">
        <v>3</v>
      </c>
      <c r="Y245" s="8">
        <v>754</v>
      </c>
      <c r="Z245" s="8">
        <v>140</v>
      </c>
      <c r="AA245" s="8">
        <v>10</v>
      </c>
      <c r="AB245" s="8">
        <v>6</v>
      </c>
      <c r="AC245" s="8">
        <v>1</v>
      </c>
      <c r="AD245" s="8">
        <v>15</v>
      </c>
      <c r="AE245" s="8">
        <v>7</v>
      </c>
      <c r="AF245" s="8">
        <v>63</v>
      </c>
      <c r="AG245" s="8">
        <v>321</v>
      </c>
      <c r="AH245" s="8">
        <v>7</v>
      </c>
      <c r="AI245" s="8">
        <v>4</v>
      </c>
      <c r="AJ245" s="8">
        <v>44</v>
      </c>
      <c r="AK245" s="8">
        <v>1</v>
      </c>
      <c r="AL245" s="8">
        <v>45</v>
      </c>
      <c r="AM245" s="8">
        <v>25</v>
      </c>
      <c r="AN245" s="8">
        <v>11</v>
      </c>
      <c r="AO245" s="8">
        <v>94</v>
      </c>
      <c r="AP245" s="8">
        <v>87</v>
      </c>
      <c r="AQ245" s="8">
        <v>27</v>
      </c>
      <c r="AR245" s="8">
        <v>33</v>
      </c>
      <c r="AS245" s="8">
        <v>79</v>
      </c>
      <c r="AT245" s="8">
        <v>18</v>
      </c>
      <c r="AU245" s="8">
        <v>30</v>
      </c>
      <c r="AV245" s="8">
        <v>48</v>
      </c>
      <c r="AW245" s="8">
        <v>219</v>
      </c>
      <c r="AX245" s="8">
        <v>48</v>
      </c>
      <c r="AY245" s="8">
        <v>5</v>
      </c>
      <c r="AZ245" s="8">
        <v>594</v>
      </c>
      <c r="BA245" s="8">
        <v>4</v>
      </c>
      <c r="BB245" s="8">
        <v>18</v>
      </c>
      <c r="BC245" s="8">
        <v>13</v>
      </c>
      <c r="BD245" s="8">
        <v>51</v>
      </c>
      <c r="BE245" s="8">
        <v>8</v>
      </c>
      <c r="BF245" s="8">
        <v>8</v>
      </c>
      <c r="BG245" s="8">
        <v>2</v>
      </c>
      <c r="BH245" s="8">
        <v>6</v>
      </c>
      <c r="BI245" s="8">
        <v>5</v>
      </c>
      <c r="BJ245" s="8">
        <v>14</v>
      </c>
      <c r="BK245" s="8">
        <v>5</v>
      </c>
      <c r="BL245" s="8">
        <v>5</v>
      </c>
      <c r="BM245" s="8">
        <v>7</v>
      </c>
      <c r="BN245" s="8">
        <v>11</v>
      </c>
      <c r="BO245" s="8">
        <v>0</v>
      </c>
      <c r="BP245" s="8">
        <v>0</v>
      </c>
      <c r="BQ245" s="8">
        <v>89</v>
      </c>
      <c r="BR245" s="8">
        <v>5</v>
      </c>
      <c r="BS245" s="8">
        <v>3</v>
      </c>
      <c r="BT245" s="8">
        <v>12</v>
      </c>
      <c r="BU245" s="8">
        <v>32</v>
      </c>
      <c r="BV245" s="8">
        <v>10622</v>
      </c>
      <c r="BW245" s="8">
        <v>6</v>
      </c>
      <c r="BX245" s="8">
        <v>7</v>
      </c>
      <c r="BY245" s="8">
        <v>3</v>
      </c>
      <c r="BZ245" s="8">
        <v>1</v>
      </c>
      <c r="CA245" s="8">
        <v>31</v>
      </c>
      <c r="CB245" s="8">
        <v>17</v>
      </c>
      <c r="CC245" s="8">
        <v>3</v>
      </c>
      <c r="CD245" s="8">
        <v>4</v>
      </c>
      <c r="CE245" s="8">
        <v>3</v>
      </c>
      <c r="CF245" s="8">
        <v>7</v>
      </c>
      <c r="CG245" s="8">
        <v>3</v>
      </c>
      <c r="CH245" s="8">
        <v>9</v>
      </c>
      <c r="CI245" s="8">
        <v>32</v>
      </c>
      <c r="CJ245" s="8">
        <v>1</v>
      </c>
      <c r="CK245" s="8">
        <v>7</v>
      </c>
      <c r="CL245" s="8">
        <v>15</v>
      </c>
      <c r="CM245" s="8">
        <v>5</v>
      </c>
      <c r="CN245" s="8">
        <v>6</v>
      </c>
      <c r="CO245" s="8">
        <v>2</v>
      </c>
      <c r="CP245" s="8">
        <v>2</v>
      </c>
      <c r="CQ245" s="8">
        <v>17</v>
      </c>
      <c r="CR245" s="8">
        <v>5</v>
      </c>
      <c r="CS245" s="8">
        <v>4</v>
      </c>
      <c r="CT245" s="8">
        <v>1</v>
      </c>
      <c r="CU245" s="8">
        <v>0</v>
      </c>
      <c r="CV245" s="8">
        <v>6</v>
      </c>
      <c r="CW245" s="8">
        <v>85</v>
      </c>
      <c r="CX245" s="8">
        <v>15</v>
      </c>
      <c r="CY245" s="8">
        <v>6</v>
      </c>
      <c r="CZ245" s="8">
        <v>13</v>
      </c>
      <c r="DA245" s="8">
        <v>16</v>
      </c>
      <c r="DB245" s="8">
        <v>16</v>
      </c>
      <c r="DC245" s="8">
        <v>17</v>
      </c>
      <c r="DD245" s="8">
        <v>33</v>
      </c>
      <c r="DE245" s="8">
        <v>144</v>
      </c>
      <c r="DF245" s="8">
        <v>35302</v>
      </c>
      <c r="DG245" s="8">
        <v>27</v>
      </c>
      <c r="DH245" s="8">
        <v>95</v>
      </c>
      <c r="DI245" s="8">
        <v>28</v>
      </c>
      <c r="DJ245" s="8">
        <v>11</v>
      </c>
      <c r="DK245" s="8">
        <v>35</v>
      </c>
      <c r="DL245" s="8">
        <v>128</v>
      </c>
      <c r="DM245" s="8">
        <v>10</v>
      </c>
      <c r="DN245" s="8">
        <v>22</v>
      </c>
      <c r="DO245" s="8">
        <v>5</v>
      </c>
      <c r="DP245" s="8">
        <v>14</v>
      </c>
      <c r="DQ245" s="8">
        <v>11</v>
      </c>
      <c r="DR245" s="8">
        <v>4</v>
      </c>
      <c r="DS245" s="8">
        <v>234</v>
      </c>
      <c r="DT245" s="8">
        <v>5</v>
      </c>
      <c r="DU245" s="8">
        <v>0</v>
      </c>
      <c r="DV245" s="8">
        <v>6</v>
      </c>
      <c r="DW245" s="8">
        <v>5</v>
      </c>
      <c r="DX245" s="8">
        <v>72</v>
      </c>
      <c r="DY245" s="8">
        <v>2</v>
      </c>
      <c r="DZ245" s="8">
        <v>10</v>
      </c>
      <c r="EA245" s="8">
        <v>15</v>
      </c>
      <c r="EB245" s="8">
        <v>11</v>
      </c>
      <c r="EC245" s="8">
        <v>24</v>
      </c>
      <c r="ED245" s="8">
        <v>6</v>
      </c>
      <c r="EE245" s="8">
        <v>5</v>
      </c>
      <c r="EF245" s="8">
        <v>7</v>
      </c>
      <c r="EG245" s="8">
        <v>5</v>
      </c>
    </row>
    <row r="246" spans="2:137" s="10" customFormat="1" ht="12.75">
      <c r="B246" s="11" t="s">
        <v>118</v>
      </c>
      <c r="C246" s="12">
        <f aca="true" t="shared" si="121" ref="C246:AH246">C245/96061</f>
        <v>8.32804155692737E-05</v>
      </c>
      <c r="D246" s="12">
        <f t="shared" si="121"/>
        <v>0.00014574072724622895</v>
      </c>
      <c r="E246" s="12">
        <f t="shared" si="121"/>
        <v>7.287036362311447E-05</v>
      </c>
      <c r="F246" s="12">
        <f t="shared" si="121"/>
        <v>4.164020778463685E-05</v>
      </c>
      <c r="G246" s="12">
        <f t="shared" si="121"/>
        <v>0.00023943119476166187</v>
      </c>
      <c r="H246" s="12">
        <f t="shared" si="121"/>
        <v>0.00021861109086934345</v>
      </c>
      <c r="I246" s="12">
        <f t="shared" si="121"/>
        <v>0.0008640343115312145</v>
      </c>
      <c r="J246" s="12">
        <f t="shared" si="121"/>
        <v>0.000343531714223254</v>
      </c>
      <c r="K246" s="12">
        <f t="shared" si="121"/>
        <v>0.0001665608311385474</v>
      </c>
      <c r="L246" s="12">
        <f t="shared" si="121"/>
        <v>0.0001769708830847066</v>
      </c>
      <c r="M246" s="12">
        <f t="shared" si="121"/>
        <v>0.00013533067530006974</v>
      </c>
      <c r="N246" s="12">
        <f t="shared" si="121"/>
        <v>0.000978544882938966</v>
      </c>
      <c r="O246" s="12">
        <f t="shared" si="121"/>
        <v>0.0012075660257544684</v>
      </c>
      <c r="P246" s="12">
        <f t="shared" si="121"/>
        <v>0.00011451057140775133</v>
      </c>
      <c r="Q246" s="12">
        <f t="shared" si="121"/>
        <v>0.0009473147271004882</v>
      </c>
      <c r="R246" s="12">
        <f t="shared" si="121"/>
        <v>0.001780118882793225</v>
      </c>
      <c r="S246" s="12">
        <f t="shared" si="121"/>
        <v>0.4428331997376667</v>
      </c>
      <c r="T246" s="12">
        <f t="shared" si="121"/>
        <v>0.025806518774528685</v>
      </c>
      <c r="U246" s="12">
        <f t="shared" si="121"/>
        <v>0.00010410051946159212</v>
      </c>
      <c r="V246" s="12">
        <f t="shared" si="121"/>
        <v>6.246031167695526E-05</v>
      </c>
      <c r="W246" s="12">
        <f t="shared" si="121"/>
        <v>5.205025973079606E-05</v>
      </c>
      <c r="X246" s="12">
        <f t="shared" si="121"/>
        <v>3.123015583847763E-05</v>
      </c>
      <c r="Y246" s="12">
        <f t="shared" si="121"/>
        <v>0.007849179167404045</v>
      </c>
      <c r="Z246" s="12">
        <f t="shared" si="121"/>
        <v>0.0014574072724622897</v>
      </c>
      <c r="AA246" s="12">
        <f t="shared" si="121"/>
        <v>0.00010410051946159212</v>
      </c>
      <c r="AB246" s="12">
        <f t="shared" si="121"/>
        <v>6.246031167695526E-05</v>
      </c>
      <c r="AC246" s="12">
        <f t="shared" si="121"/>
        <v>1.0410051946159212E-05</v>
      </c>
      <c r="AD246" s="12">
        <f t="shared" si="121"/>
        <v>0.00015615077919238816</v>
      </c>
      <c r="AE246" s="12">
        <f t="shared" si="121"/>
        <v>7.287036362311447E-05</v>
      </c>
      <c r="AF246" s="12">
        <f t="shared" si="121"/>
        <v>0.0006558332726080303</v>
      </c>
      <c r="AG246" s="12">
        <f t="shared" si="121"/>
        <v>0.0033416266747171067</v>
      </c>
      <c r="AH246" s="12">
        <f t="shared" si="121"/>
        <v>7.287036362311447E-05</v>
      </c>
      <c r="AI246" s="12">
        <f aca="true" t="shared" si="122" ref="AI246:CT246">AI245/96061</f>
        <v>4.164020778463685E-05</v>
      </c>
      <c r="AJ246" s="12">
        <f t="shared" si="122"/>
        <v>0.0004580422856310053</v>
      </c>
      <c r="AK246" s="12">
        <f t="shared" si="122"/>
        <v>1.0410051946159212E-05</v>
      </c>
      <c r="AL246" s="12">
        <f t="shared" si="122"/>
        <v>0.0004684523375771645</v>
      </c>
      <c r="AM246" s="12">
        <f t="shared" si="122"/>
        <v>0.00026025129865398026</v>
      </c>
      <c r="AN246" s="12">
        <f t="shared" si="122"/>
        <v>0.00011451057140775133</v>
      </c>
      <c r="AO246" s="12">
        <f t="shared" si="122"/>
        <v>0.000978544882938966</v>
      </c>
      <c r="AP246" s="12">
        <f t="shared" si="122"/>
        <v>0.0009056745193158514</v>
      </c>
      <c r="AQ246" s="12">
        <f t="shared" si="122"/>
        <v>0.0002810714025462987</v>
      </c>
      <c r="AR246" s="12">
        <f t="shared" si="122"/>
        <v>0.000343531714223254</v>
      </c>
      <c r="AS246" s="12">
        <f t="shared" si="122"/>
        <v>0.0008223941037465777</v>
      </c>
      <c r="AT246" s="12">
        <f t="shared" si="122"/>
        <v>0.00018738093503086582</v>
      </c>
      <c r="AU246" s="12">
        <f t="shared" si="122"/>
        <v>0.0003123015583847763</v>
      </c>
      <c r="AV246" s="12">
        <f t="shared" si="122"/>
        <v>0.0004996824934156421</v>
      </c>
      <c r="AW246" s="12">
        <f t="shared" si="122"/>
        <v>0.002279801376208867</v>
      </c>
      <c r="AX246" s="12">
        <f t="shared" si="122"/>
        <v>0.0004996824934156421</v>
      </c>
      <c r="AY246" s="12">
        <f t="shared" si="122"/>
        <v>5.205025973079606E-05</v>
      </c>
      <c r="AZ246" s="12">
        <f t="shared" si="122"/>
        <v>0.006183570856018571</v>
      </c>
      <c r="BA246" s="12">
        <f t="shared" si="122"/>
        <v>4.164020778463685E-05</v>
      </c>
      <c r="BB246" s="12">
        <f t="shared" si="122"/>
        <v>0.00018738093503086582</v>
      </c>
      <c r="BC246" s="12">
        <f t="shared" si="122"/>
        <v>0.00013533067530006974</v>
      </c>
      <c r="BD246" s="12">
        <f t="shared" si="122"/>
        <v>0.0005309126492541198</v>
      </c>
      <c r="BE246" s="12">
        <f t="shared" si="122"/>
        <v>8.32804155692737E-05</v>
      </c>
      <c r="BF246" s="12">
        <f t="shared" si="122"/>
        <v>8.32804155692737E-05</v>
      </c>
      <c r="BG246" s="12">
        <f t="shared" si="122"/>
        <v>2.0820103892318424E-05</v>
      </c>
      <c r="BH246" s="12">
        <f t="shared" si="122"/>
        <v>6.246031167695526E-05</v>
      </c>
      <c r="BI246" s="12">
        <f t="shared" si="122"/>
        <v>5.205025973079606E-05</v>
      </c>
      <c r="BJ246" s="12">
        <f t="shared" si="122"/>
        <v>0.00014574072724622895</v>
      </c>
      <c r="BK246" s="12">
        <f t="shared" si="122"/>
        <v>5.205025973079606E-05</v>
      </c>
      <c r="BL246" s="12">
        <f t="shared" si="122"/>
        <v>5.205025973079606E-05</v>
      </c>
      <c r="BM246" s="12">
        <f t="shared" si="122"/>
        <v>7.287036362311447E-05</v>
      </c>
      <c r="BN246" s="12">
        <f t="shared" si="122"/>
        <v>0.00011451057140775133</v>
      </c>
      <c r="BO246" s="12">
        <f t="shared" si="122"/>
        <v>0</v>
      </c>
      <c r="BP246" s="12">
        <f t="shared" si="122"/>
        <v>0</v>
      </c>
      <c r="BQ246" s="12">
        <f t="shared" si="122"/>
        <v>0.0009264946232081698</v>
      </c>
      <c r="BR246" s="12">
        <f t="shared" si="122"/>
        <v>5.205025973079606E-05</v>
      </c>
      <c r="BS246" s="12">
        <f t="shared" si="122"/>
        <v>3.123015583847763E-05</v>
      </c>
      <c r="BT246" s="12">
        <f t="shared" si="122"/>
        <v>0.00012492062335391053</v>
      </c>
      <c r="BU246" s="12">
        <f t="shared" si="122"/>
        <v>0.0003331216622770948</v>
      </c>
      <c r="BV246" s="12">
        <f t="shared" si="122"/>
        <v>0.11057557177210314</v>
      </c>
      <c r="BW246" s="12">
        <f t="shared" si="122"/>
        <v>6.246031167695526E-05</v>
      </c>
      <c r="BX246" s="12">
        <f t="shared" si="122"/>
        <v>7.287036362311447E-05</v>
      </c>
      <c r="BY246" s="12">
        <f t="shared" si="122"/>
        <v>3.123015583847763E-05</v>
      </c>
      <c r="BZ246" s="12">
        <f t="shared" si="122"/>
        <v>1.0410051946159212E-05</v>
      </c>
      <c r="CA246" s="12">
        <f t="shared" si="122"/>
        <v>0.0003227116103309355</v>
      </c>
      <c r="CB246" s="12">
        <f t="shared" si="122"/>
        <v>0.0001769708830847066</v>
      </c>
      <c r="CC246" s="12">
        <f t="shared" si="122"/>
        <v>3.123015583847763E-05</v>
      </c>
      <c r="CD246" s="12">
        <f t="shared" si="122"/>
        <v>4.164020778463685E-05</v>
      </c>
      <c r="CE246" s="12">
        <f t="shared" si="122"/>
        <v>3.123015583847763E-05</v>
      </c>
      <c r="CF246" s="12">
        <f t="shared" si="122"/>
        <v>7.287036362311447E-05</v>
      </c>
      <c r="CG246" s="12">
        <f t="shared" si="122"/>
        <v>3.123015583847763E-05</v>
      </c>
      <c r="CH246" s="12">
        <f t="shared" si="122"/>
        <v>9.369046751543291E-05</v>
      </c>
      <c r="CI246" s="12">
        <f t="shared" si="122"/>
        <v>0.0003331216622770948</v>
      </c>
      <c r="CJ246" s="12">
        <f t="shared" si="122"/>
        <v>1.0410051946159212E-05</v>
      </c>
      <c r="CK246" s="12">
        <f t="shared" si="122"/>
        <v>7.287036362311447E-05</v>
      </c>
      <c r="CL246" s="12">
        <f t="shared" si="122"/>
        <v>0.00015615077919238816</v>
      </c>
      <c r="CM246" s="12">
        <f t="shared" si="122"/>
        <v>5.205025973079606E-05</v>
      </c>
      <c r="CN246" s="12">
        <f t="shared" si="122"/>
        <v>6.246031167695526E-05</v>
      </c>
      <c r="CO246" s="12">
        <f t="shared" si="122"/>
        <v>2.0820103892318424E-05</v>
      </c>
      <c r="CP246" s="12">
        <f t="shared" si="122"/>
        <v>2.0820103892318424E-05</v>
      </c>
      <c r="CQ246" s="12">
        <f t="shared" si="122"/>
        <v>0.0001769708830847066</v>
      </c>
      <c r="CR246" s="12">
        <f t="shared" si="122"/>
        <v>5.205025973079606E-05</v>
      </c>
      <c r="CS246" s="12">
        <f t="shared" si="122"/>
        <v>4.164020778463685E-05</v>
      </c>
      <c r="CT246" s="12">
        <f t="shared" si="122"/>
        <v>1.0410051946159212E-05</v>
      </c>
      <c r="CU246" s="12">
        <f aca="true" t="shared" si="123" ref="CU246:EG246">CU245/96061</f>
        <v>0</v>
      </c>
      <c r="CV246" s="12">
        <f t="shared" si="123"/>
        <v>6.246031167695526E-05</v>
      </c>
      <c r="CW246" s="12">
        <f t="shared" si="123"/>
        <v>0.0008848544154235329</v>
      </c>
      <c r="CX246" s="12">
        <f t="shared" si="123"/>
        <v>0.00015615077919238816</v>
      </c>
      <c r="CY246" s="12">
        <f t="shared" si="123"/>
        <v>6.246031167695526E-05</v>
      </c>
      <c r="CZ246" s="12">
        <f t="shared" si="123"/>
        <v>0.00013533067530006974</v>
      </c>
      <c r="DA246" s="12">
        <f t="shared" si="123"/>
        <v>0.0001665608311385474</v>
      </c>
      <c r="DB246" s="12">
        <f t="shared" si="123"/>
        <v>0.0001665608311385474</v>
      </c>
      <c r="DC246" s="12">
        <f t="shared" si="123"/>
        <v>0.0001769708830847066</v>
      </c>
      <c r="DD246" s="12">
        <f t="shared" si="123"/>
        <v>0.000343531714223254</v>
      </c>
      <c r="DE246" s="12">
        <f t="shared" si="123"/>
        <v>0.0014990474802469265</v>
      </c>
      <c r="DF246" s="12">
        <f t="shared" si="123"/>
        <v>0.3674956538033125</v>
      </c>
      <c r="DG246" s="12">
        <f t="shared" si="123"/>
        <v>0.0002810714025462987</v>
      </c>
      <c r="DH246" s="12">
        <f t="shared" si="123"/>
        <v>0.000988954934885125</v>
      </c>
      <c r="DI246" s="12">
        <f t="shared" si="123"/>
        <v>0.0002914814544924579</v>
      </c>
      <c r="DJ246" s="12">
        <f t="shared" si="123"/>
        <v>0.00011451057140775133</v>
      </c>
      <c r="DK246" s="12">
        <f t="shared" si="123"/>
        <v>0.0003643518181155724</v>
      </c>
      <c r="DL246" s="12">
        <f t="shared" si="123"/>
        <v>0.0013324866491083792</v>
      </c>
      <c r="DM246" s="12">
        <f t="shared" si="123"/>
        <v>0.00010410051946159212</v>
      </c>
      <c r="DN246" s="12">
        <f t="shared" si="123"/>
        <v>0.00022902114281550266</v>
      </c>
      <c r="DO246" s="12">
        <f t="shared" si="123"/>
        <v>5.205025973079606E-05</v>
      </c>
      <c r="DP246" s="12">
        <f t="shared" si="123"/>
        <v>0.00014574072724622895</v>
      </c>
      <c r="DQ246" s="12">
        <f t="shared" si="123"/>
        <v>0.00011451057140775133</v>
      </c>
      <c r="DR246" s="12">
        <f t="shared" si="123"/>
        <v>4.164020778463685E-05</v>
      </c>
      <c r="DS246" s="12">
        <f t="shared" si="123"/>
        <v>0.0024359521554012556</v>
      </c>
      <c r="DT246" s="12">
        <f t="shared" si="123"/>
        <v>5.205025973079606E-05</v>
      </c>
      <c r="DU246" s="12">
        <f t="shared" si="123"/>
        <v>0</v>
      </c>
      <c r="DV246" s="12">
        <f t="shared" si="123"/>
        <v>6.246031167695526E-05</v>
      </c>
      <c r="DW246" s="12">
        <f t="shared" si="123"/>
        <v>5.205025973079606E-05</v>
      </c>
      <c r="DX246" s="12">
        <f t="shared" si="123"/>
        <v>0.0007495237401234633</v>
      </c>
      <c r="DY246" s="12">
        <f t="shared" si="123"/>
        <v>2.0820103892318424E-05</v>
      </c>
      <c r="DZ246" s="12">
        <f t="shared" si="123"/>
        <v>0.00010410051946159212</v>
      </c>
      <c r="EA246" s="12">
        <f t="shared" si="123"/>
        <v>0.00015615077919238816</v>
      </c>
      <c r="EB246" s="12">
        <f t="shared" si="123"/>
        <v>0.00011451057140775133</v>
      </c>
      <c r="EC246" s="12">
        <f t="shared" si="123"/>
        <v>0.00024984124670782105</v>
      </c>
      <c r="ED246" s="12">
        <f t="shared" si="123"/>
        <v>6.246031167695526E-05</v>
      </c>
      <c r="EE246" s="12">
        <f t="shared" si="123"/>
        <v>5.205025973079606E-05</v>
      </c>
      <c r="EF246" s="12">
        <f t="shared" si="123"/>
        <v>7.287036362311447E-05</v>
      </c>
      <c r="EG246" s="12">
        <f t="shared" si="123"/>
        <v>5.205025973079606E-05</v>
      </c>
    </row>
    <row r="247" spans="2:137" ht="4.5" customHeight="1">
      <c r="B247" s="13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  <c r="DS247" s="8"/>
      <c r="DT247" s="8"/>
      <c r="DU247" s="8"/>
      <c r="DV247" s="8"/>
      <c r="DW247" s="8"/>
      <c r="DX247" s="8"/>
      <c r="DY247" s="8"/>
      <c r="DZ247" s="8"/>
      <c r="EA247" s="8"/>
      <c r="EB247" s="8"/>
      <c r="EC247" s="8"/>
      <c r="ED247" s="8"/>
      <c r="EE247" s="8"/>
      <c r="EF247" s="8"/>
      <c r="EG247" s="8"/>
    </row>
    <row r="248" spans="1:137" ht="12.75">
      <c r="A248" s="3" t="s">
        <v>98</v>
      </c>
      <c r="B248" s="13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  <c r="DS248" s="8"/>
      <c r="DT248" s="8"/>
      <c r="DU248" s="8"/>
      <c r="DV248" s="8"/>
      <c r="DW248" s="8"/>
      <c r="DX248" s="8"/>
      <c r="DY248" s="8"/>
      <c r="DZ248" s="8"/>
      <c r="EA248" s="8"/>
      <c r="EB248" s="8"/>
      <c r="EC248" s="8"/>
      <c r="ED248" s="8"/>
      <c r="EE248" s="8"/>
      <c r="EF248" s="8"/>
      <c r="EG248" s="8"/>
    </row>
    <row r="249" spans="2:137" ht="12.75">
      <c r="B249" s="7" t="s">
        <v>75</v>
      </c>
      <c r="C249" s="8">
        <v>3</v>
      </c>
      <c r="D249" s="8">
        <v>5</v>
      </c>
      <c r="E249" s="8">
        <v>10</v>
      </c>
      <c r="F249" s="8">
        <v>1</v>
      </c>
      <c r="G249" s="8">
        <v>13</v>
      </c>
      <c r="H249" s="8">
        <v>8</v>
      </c>
      <c r="I249" s="8">
        <v>46</v>
      </c>
      <c r="J249" s="8">
        <v>31</v>
      </c>
      <c r="K249" s="8">
        <v>19</v>
      </c>
      <c r="L249" s="8">
        <v>24</v>
      </c>
      <c r="M249" s="8">
        <v>17</v>
      </c>
      <c r="N249" s="8">
        <v>167</v>
      </c>
      <c r="O249" s="8">
        <v>78</v>
      </c>
      <c r="P249" s="8">
        <v>6</v>
      </c>
      <c r="Q249" s="8">
        <v>46</v>
      </c>
      <c r="R249" s="8">
        <v>222</v>
      </c>
      <c r="S249" s="8">
        <v>49946</v>
      </c>
      <c r="T249" s="8">
        <v>1661</v>
      </c>
      <c r="U249" s="8">
        <v>7</v>
      </c>
      <c r="V249" s="8">
        <v>10</v>
      </c>
      <c r="W249" s="8">
        <v>3</v>
      </c>
      <c r="X249" s="8">
        <v>1</v>
      </c>
      <c r="Y249" s="8">
        <v>139</v>
      </c>
      <c r="Z249" s="8">
        <v>134</v>
      </c>
      <c r="AA249" s="8">
        <v>5</v>
      </c>
      <c r="AB249" s="8">
        <v>6</v>
      </c>
      <c r="AC249" s="8">
        <v>0</v>
      </c>
      <c r="AD249" s="8">
        <v>5</v>
      </c>
      <c r="AE249" s="8">
        <v>1</v>
      </c>
      <c r="AF249" s="8">
        <v>20</v>
      </c>
      <c r="AG249" s="8">
        <v>121</v>
      </c>
      <c r="AH249" s="8">
        <v>2</v>
      </c>
      <c r="AI249" s="8">
        <v>1</v>
      </c>
      <c r="AJ249" s="8">
        <v>9</v>
      </c>
      <c r="AK249" s="8">
        <v>2</v>
      </c>
      <c r="AL249" s="8">
        <v>35</v>
      </c>
      <c r="AM249" s="8">
        <v>5</v>
      </c>
      <c r="AN249" s="8">
        <v>3</v>
      </c>
      <c r="AO249" s="8">
        <v>27</v>
      </c>
      <c r="AP249" s="8">
        <v>46</v>
      </c>
      <c r="AQ249" s="8">
        <v>4</v>
      </c>
      <c r="AR249" s="8">
        <v>17</v>
      </c>
      <c r="AS249" s="8">
        <v>6</v>
      </c>
      <c r="AT249" s="8">
        <v>5</v>
      </c>
      <c r="AU249" s="8">
        <v>5</v>
      </c>
      <c r="AV249" s="8">
        <v>13</v>
      </c>
      <c r="AW249" s="8">
        <v>65</v>
      </c>
      <c r="AX249" s="8">
        <v>4</v>
      </c>
      <c r="AY249" s="8">
        <v>5</v>
      </c>
      <c r="AZ249" s="8">
        <v>355</v>
      </c>
      <c r="BA249" s="8">
        <v>8</v>
      </c>
      <c r="BB249" s="8">
        <v>5</v>
      </c>
      <c r="BC249" s="8">
        <v>9</v>
      </c>
      <c r="BD249" s="8">
        <v>68</v>
      </c>
      <c r="BE249" s="8">
        <v>4</v>
      </c>
      <c r="BF249" s="8">
        <v>9</v>
      </c>
      <c r="BG249" s="8">
        <v>4</v>
      </c>
      <c r="BH249" s="8">
        <v>1</v>
      </c>
      <c r="BI249" s="8">
        <v>0</v>
      </c>
      <c r="BJ249" s="8">
        <v>7</v>
      </c>
      <c r="BK249" s="8">
        <v>6</v>
      </c>
      <c r="BL249" s="8">
        <v>3</v>
      </c>
      <c r="BM249" s="8">
        <v>16</v>
      </c>
      <c r="BN249" s="8">
        <v>4</v>
      </c>
      <c r="BO249" s="8">
        <v>3</v>
      </c>
      <c r="BP249" s="8">
        <v>4</v>
      </c>
      <c r="BQ249" s="8">
        <v>46</v>
      </c>
      <c r="BR249" s="8">
        <v>5</v>
      </c>
      <c r="BS249" s="8">
        <v>1</v>
      </c>
      <c r="BT249" s="8">
        <v>6</v>
      </c>
      <c r="BU249" s="8">
        <v>48</v>
      </c>
      <c r="BV249" s="8">
        <v>11072</v>
      </c>
      <c r="BW249" s="8">
        <v>1</v>
      </c>
      <c r="BX249" s="8">
        <v>5</v>
      </c>
      <c r="BY249" s="8">
        <v>5</v>
      </c>
      <c r="BZ249" s="8">
        <v>7</v>
      </c>
      <c r="CA249" s="8">
        <v>22</v>
      </c>
      <c r="CB249" s="8">
        <v>1</v>
      </c>
      <c r="CC249" s="8">
        <v>1</v>
      </c>
      <c r="CD249" s="8">
        <v>3</v>
      </c>
      <c r="CE249" s="8">
        <v>6</v>
      </c>
      <c r="CF249" s="8">
        <v>5</v>
      </c>
      <c r="CG249" s="8">
        <v>10</v>
      </c>
      <c r="CH249" s="8">
        <v>15</v>
      </c>
      <c r="CI249" s="8">
        <v>16</v>
      </c>
      <c r="CJ249" s="8">
        <v>2</v>
      </c>
      <c r="CK249" s="8">
        <v>4</v>
      </c>
      <c r="CL249" s="8">
        <v>38</v>
      </c>
      <c r="CM249" s="8">
        <v>6</v>
      </c>
      <c r="CN249" s="8">
        <v>3</v>
      </c>
      <c r="CO249" s="8">
        <v>0</v>
      </c>
      <c r="CP249" s="8">
        <v>1</v>
      </c>
      <c r="CQ249" s="8">
        <v>22</v>
      </c>
      <c r="CR249" s="8">
        <v>4</v>
      </c>
      <c r="CS249" s="8">
        <v>0</v>
      </c>
      <c r="CT249" s="8">
        <v>4</v>
      </c>
      <c r="CU249" s="8">
        <v>0</v>
      </c>
      <c r="CV249" s="8">
        <v>3</v>
      </c>
      <c r="CW249" s="8">
        <v>56</v>
      </c>
      <c r="CX249" s="8">
        <v>15</v>
      </c>
      <c r="CY249" s="8">
        <v>2</v>
      </c>
      <c r="CZ249" s="8">
        <v>7</v>
      </c>
      <c r="DA249" s="8">
        <v>13</v>
      </c>
      <c r="DB249" s="8">
        <v>30</v>
      </c>
      <c r="DC249" s="8">
        <v>9</v>
      </c>
      <c r="DD249" s="8">
        <v>19</v>
      </c>
      <c r="DE249" s="8">
        <v>180</v>
      </c>
      <c r="DF249" s="8">
        <v>40120</v>
      </c>
      <c r="DG249" s="8">
        <v>26</v>
      </c>
      <c r="DH249" s="8">
        <v>70</v>
      </c>
      <c r="DI249" s="8">
        <v>16</v>
      </c>
      <c r="DJ249" s="8">
        <v>14</v>
      </c>
      <c r="DK249" s="8">
        <v>19</v>
      </c>
      <c r="DL249" s="8">
        <v>116</v>
      </c>
      <c r="DM249" s="8">
        <v>8</v>
      </c>
      <c r="DN249" s="8">
        <v>9</v>
      </c>
      <c r="DO249" s="8">
        <v>8</v>
      </c>
      <c r="DP249" s="8">
        <v>4</v>
      </c>
      <c r="DQ249" s="8">
        <v>4</v>
      </c>
      <c r="DR249" s="8">
        <v>4</v>
      </c>
      <c r="DS249" s="8">
        <v>170</v>
      </c>
      <c r="DT249" s="8">
        <v>15</v>
      </c>
      <c r="DU249" s="8">
        <v>1</v>
      </c>
      <c r="DV249" s="8">
        <v>1</v>
      </c>
      <c r="DW249" s="8">
        <v>6</v>
      </c>
      <c r="DX249" s="8">
        <v>116</v>
      </c>
      <c r="DY249" s="8">
        <v>1</v>
      </c>
      <c r="DZ249" s="8">
        <v>3</v>
      </c>
      <c r="EA249" s="8">
        <v>11</v>
      </c>
      <c r="EB249" s="8">
        <v>12</v>
      </c>
      <c r="EC249" s="8">
        <v>11</v>
      </c>
      <c r="ED249" s="8">
        <v>8</v>
      </c>
      <c r="EE249" s="8">
        <v>2</v>
      </c>
      <c r="EF249" s="8">
        <v>5</v>
      </c>
      <c r="EG249" s="8">
        <v>3</v>
      </c>
    </row>
    <row r="250" spans="1:137" ht="12.75">
      <c r="A250" s="9" t="s">
        <v>14</v>
      </c>
      <c r="C250" s="8">
        <v>3</v>
      </c>
      <c r="D250" s="8">
        <v>5</v>
      </c>
      <c r="E250" s="8">
        <v>10</v>
      </c>
      <c r="F250" s="8">
        <v>1</v>
      </c>
      <c r="G250" s="8">
        <v>13</v>
      </c>
      <c r="H250" s="8">
        <v>8</v>
      </c>
      <c r="I250" s="8">
        <v>46</v>
      </c>
      <c r="J250" s="8">
        <v>31</v>
      </c>
      <c r="K250" s="8">
        <v>19</v>
      </c>
      <c r="L250" s="8">
        <v>24</v>
      </c>
      <c r="M250" s="8">
        <v>17</v>
      </c>
      <c r="N250" s="8">
        <v>167</v>
      </c>
      <c r="O250" s="8">
        <v>78</v>
      </c>
      <c r="P250" s="8">
        <v>6</v>
      </c>
      <c r="Q250" s="8">
        <v>46</v>
      </c>
      <c r="R250" s="8">
        <v>222</v>
      </c>
      <c r="S250" s="8">
        <v>49946</v>
      </c>
      <c r="T250" s="8">
        <v>1661</v>
      </c>
      <c r="U250" s="8">
        <v>7</v>
      </c>
      <c r="V250" s="8">
        <v>10</v>
      </c>
      <c r="W250" s="8">
        <v>3</v>
      </c>
      <c r="X250" s="8">
        <v>1</v>
      </c>
      <c r="Y250" s="8">
        <v>139</v>
      </c>
      <c r="Z250" s="8">
        <v>134</v>
      </c>
      <c r="AA250" s="8">
        <v>5</v>
      </c>
      <c r="AB250" s="8">
        <v>6</v>
      </c>
      <c r="AC250" s="8">
        <v>0</v>
      </c>
      <c r="AD250" s="8">
        <v>5</v>
      </c>
      <c r="AE250" s="8">
        <v>1</v>
      </c>
      <c r="AF250" s="8">
        <v>20</v>
      </c>
      <c r="AG250" s="8">
        <v>121</v>
      </c>
      <c r="AH250" s="8">
        <v>2</v>
      </c>
      <c r="AI250" s="8">
        <v>1</v>
      </c>
      <c r="AJ250" s="8">
        <v>9</v>
      </c>
      <c r="AK250" s="8">
        <v>2</v>
      </c>
      <c r="AL250" s="8">
        <v>35</v>
      </c>
      <c r="AM250" s="8">
        <v>5</v>
      </c>
      <c r="AN250" s="8">
        <v>3</v>
      </c>
      <c r="AO250" s="8">
        <v>27</v>
      </c>
      <c r="AP250" s="8">
        <v>46</v>
      </c>
      <c r="AQ250" s="8">
        <v>4</v>
      </c>
      <c r="AR250" s="8">
        <v>17</v>
      </c>
      <c r="AS250" s="8">
        <v>6</v>
      </c>
      <c r="AT250" s="8">
        <v>5</v>
      </c>
      <c r="AU250" s="8">
        <v>5</v>
      </c>
      <c r="AV250" s="8">
        <v>13</v>
      </c>
      <c r="AW250" s="8">
        <v>65</v>
      </c>
      <c r="AX250" s="8">
        <v>4</v>
      </c>
      <c r="AY250" s="8">
        <v>5</v>
      </c>
      <c r="AZ250" s="8">
        <v>355</v>
      </c>
      <c r="BA250" s="8">
        <v>8</v>
      </c>
      <c r="BB250" s="8">
        <v>5</v>
      </c>
      <c r="BC250" s="8">
        <v>9</v>
      </c>
      <c r="BD250" s="8">
        <v>68</v>
      </c>
      <c r="BE250" s="8">
        <v>4</v>
      </c>
      <c r="BF250" s="8">
        <v>9</v>
      </c>
      <c r="BG250" s="8">
        <v>4</v>
      </c>
      <c r="BH250" s="8">
        <v>1</v>
      </c>
      <c r="BI250" s="8">
        <v>0</v>
      </c>
      <c r="BJ250" s="8">
        <v>7</v>
      </c>
      <c r="BK250" s="8">
        <v>6</v>
      </c>
      <c r="BL250" s="8">
        <v>3</v>
      </c>
      <c r="BM250" s="8">
        <v>16</v>
      </c>
      <c r="BN250" s="8">
        <v>4</v>
      </c>
      <c r="BO250" s="8">
        <v>3</v>
      </c>
      <c r="BP250" s="8">
        <v>4</v>
      </c>
      <c r="BQ250" s="8">
        <v>46</v>
      </c>
      <c r="BR250" s="8">
        <v>5</v>
      </c>
      <c r="BS250" s="8">
        <v>1</v>
      </c>
      <c r="BT250" s="8">
        <v>6</v>
      </c>
      <c r="BU250" s="8">
        <v>48</v>
      </c>
      <c r="BV250" s="8">
        <v>11072</v>
      </c>
      <c r="BW250" s="8">
        <v>1</v>
      </c>
      <c r="BX250" s="8">
        <v>5</v>
      </c>
      <c r="BY250" s="8">
        <v>5</v>
      </c>
      <c r="BZ250" s="8">
        <v>7</v>
      </c>
      <c r="CA250" s="8">
        <v>22</v>
      </c>
      <c r="CB250" s="8">
        <v>1</v>
      </c>
      <c r="CC250" s="8">
        <v>1</v>
      </c>
      <c r="CD250" s="8">
        <v>3</v>
      </c>
      <c r="CE250" s="8">
        <v>6</v>
      </c>
      <c r="CF250" s="8">
        <v>5</v>
      </c>
      <c r="CG250" s="8">
        <v>10</v>
      </c>
      <c r="CH250" s="8">
        <v>15</v>
      </c>
      <c r="CI250" s="8">
        <v>16</v>
      </c>
      <c r="CJ250" s="8">
        <v>2</v>
      </c>
      <c r="CK250" s="8">
        <v>4</v>
      </c>
      <c r="CL250" s="8">
        <v>38</v>
      </c>
      <c r="CM250" s="8">
        <v>6</v>
      </c>
      <c r="CN250" s="8">
        <v>3</v>
      </c>
      <c r="CO250" s="8">
        <v>0</v>
      </c>
      <c r="CP250" s="8">
        <v>1</v>
      </c>
      <c r="CQ250" s="8">
        <v>22</v>
      </c>
      <c r="CR250" s="8">
        <v>4</v>
      </c>
      <c r="CS250" s="8">
        <v>0</v>
      </c>
      <c r="CT250" s="8">
        <v>4</v>
      </c>
      <c r="CU250" s="8">
        <v>0</v>
      </c>
      <c r="CV250" s="8">
        <v>3</v>
      </c>
      <c r="CW250" s="8">
        <v>56</v>
      </c>
      <c r="CX250" s="8">
        <v>15</v>
      </c>
      <c r="CY250" s="8">
        <v>2</v>
      </c>
      <c r="CZ250" s="8">
        <v>7</v>
      </c>
      <c r="DA250" s="8">
        <v>13</v>
      </c>
      <c r="DB250" s="8">
        <v>30</v>
      </c>
      <c r="DC250" s="8">
        <v>9</v>
      </c>
      <c r="DD250" s="8">
        <v>19</v>
      </c>
      <c r="DE250" s="8">
        <v>180</v>
      </c>
      <c r="DF250" s="8">
        <v>40120</v>
      </c>
      <c r="DG250" s="8">
        <v>26</v>
      </c>
      <c r="DH250" s="8">
        <v>70</v>
      </c>
      <c r="DI250" s="8">
        <v>16</v>
      </c>
      <c r="DJ250" s="8">
        <v>14</v>
      </c>
      <c r="DK250" s="8">
        <v>19</v>
      </c>
      <c r="DL250" s="8">
        <v>116</v>
      </c>
      <c r="DM250" s="8">
        <v>8</v>
      </c>
      <c r="DN250" s="8">
        <v>9</v>
      </c>
      <c r="DO250" s="8">
        <v>8</v>
      </c>
      <c r="DP250" s="8">
        <v>4</v>
      </c>
      <c r="DQ250" s="8">
        <v>4</v>
      </c>
      <c r="DR250" s="8">
        <v>4</v>
      </c>
      <c r="DS250" s="8">
        <v>170</v>
      </c>
      <c r="DT250" s="8">
        <v>15</v>
      </c>
      <c r="DU250" s="8">
        <v>1</v>
      </c>
      <c r="DV250" s="8">
        <v>1</v>
      </c>
      <c r="DW250" s="8">
        <v>6</v>
      </c>
      <c r="DX250" s="8">
        <v>116</v>
      </c>
      <c r="DY250" s="8">
        <v>1</v>
      </c>
      <c r="DZ250" s="8">
        <v>3</v>
      </c>
      <c r="EA250" s="8">
        <v>11</v>
      </c>
      <c r="EB250" s="8">
        <v>12</v>
      </c>
      <c r="EC250" s="8">
        <v>11</v>
      </c>
      <c r="ED250" s="8">
        <v>8</v>
      </c>
      <c r="EE250" s="8">
        <v>2</v>
      </c>
      <c r="EF250" s="8">
        <v>5</v>
      </c>
      <c r="EG250" s="8">
        <v>3</v>
      </c>
    </row>
    <row r="251" spans="2:137" s="10" customFormat="1" ht="12.75">
      <c r="B251" s="11" t="s">
        <v>118</v>
      </c>
      <c r="C251" s="12">
        <f aca="true" t="shared" si="124" ref="C251:AH251">C250/105991</f>
        <v>2.830428998688568E-05</v>
      </c>
      <c r="D251" s="12">
        <f t="shared" si="124"/>
        <v>4.7173816644809465E-05</v>
      </c>
      <c r="E251" s="12">
        <f t="shared" si="124"/>
        <v>9.434763328961893E-05</v>
      </c>
      <c r="F251" s="12">
        <f t="shared" si="124"/>
        <v>9.434763328961893E-06</v>
      </c>
      <c r="G251" s="12">
        <f t="shared" si="124"/>
        <v>0.0001226519232765046</v>
      </c>
      <c r="H251" s="12">
        <f t="shared" si="124"/>
        <v>7.547810663169514E-05</v>
      </c>
      <c r="I251" s="12">
        <f t="shared" si="124"/>
        <v>0.0004339991131322471</v>
      </c>
      <c r="J251" s="12">
        <f t="shared" si="124"/>
        <v>0.0002924776631978187</v>
      </c>
      <c r="K251" s="12">
        <f t="shared" si="124"/>
        <v>0.00017926050325027597</v>
      </c>
      <c r="L251" s="12">
        <f t="shared" si="124"/>
        <v>0.00022643431989508543</v>
      </c>
      <c r="M251" s="12">
        <f t="shared" si="124"/>
        <v>0.00016039097659235218</v>
      </c>
      <c r="N251" s="12">
        <f t="shared" si="124"/>
        <v>0.0015756054759366361</v>
      </c>
      <c r="O251" s="12">
        <f t="shared" si="124"/>
        <v>0.0007359115396590277</v>
      </c>
      <c r="P251" s="12">
        <f t="shared" si="124"/>
        <v>5.660857997377136E-05</v>
      </c>
      <c r="Q251" s="12">
        <f t="shared" si="124"/>
        <v>0.0004339991131322471</v>
      </c>
      <c r="R251" s="12">
        <f t="shared" si="124"/>
        <v>0.0020945174590295402</v>
      </c>
      <c r="S251" s="12">
        <f t="shared" si="124"/>
        <v>0.4712286892283307</v>
      </c>
      <c r="T251" s="12">
        <f t="shared" si="124"/>
        <v>0.015671141889405705</v>
      </c>
      <c r="U251" s="12">
        <f t="shared" si="124"/>
        <v>6.604334330273325E-05</v>
      </c>
      <c r="V251" s="12">
        <f t="shared" si="124"/>
        <v>9.434763328961893E-05</v>
      </c>
      <c r="W251" s="12">
        <f t="shared" si="124"/>
        <v>2.830428998688568E-05</v>
      </c>
      <c r="X251" s="12">
        <f t="shared" si="124"/>
        <v>9.434763328961893E-06</v>
      </c>
      <c r="Y251" s="12">
        <f t="shared" si="124"/>
        <v>0.0013114321027257031</v>
      </c>
      <c r="Z251" s="12">
        <f t="shared" si="124"/>
        <v>0.0012642582860808937</v>
      </c>
      <c r="AA251" s="12">
        <f t="shared" si="124"/>
        <v>4.7173816644809465E-05</v>
      </c>
      <c r="AB251" s="12">
        <f t="shared" si="124"/>
        <v>5.660857997377136E-05</v>
      </c>
      <c r="AC251" s="12">
        <f t="shared" si="124"/>
        <v>0</v>
      </c>
      <c r="AD251" s="12">
        <f t="shared" si="124"/>
        <v>4.7173816644809465E-05</v>
      </c>
      <c r="AE251" s="12">
        <f t="shared" si="124"/>
        <v>9.434763328961893E-06</v>
      </c>
      <c r="AF251" s="12">
        <f t="shared" si="124"/>
        <v>0.00018869526657923786</v>
      </c>
      <c r="AG251" s="12">
        <f t="shared" si="124"/>
        <v>0.001141606362804389</v>
      </c>
      <c r="AH251" s="12">
        <f t="shared" si="124"/>
        <v>1.8869526657923786E-05</v>
      </c>
      <c r="AI251" s="12">
        <f aca="true" t="shared" si="125" ref="AI251:CT251">AI250/105991</f>
        <v>9.434763328961893E-06</v>
      </c>
      <c r="AJ251" s="12">
        <f t="shared" si="125"/>
        <v>8.491286996065704E-05</v>
      </c>
      <c r="AK251" s="12">
        <f t="shared" si="125"/>
        <v>1.8869526657923786E-05</v>
      </c>
      <c r="AL251" s="12">
        <f t="shared" si="125"/>
        <v>0.00033021671651366625</v>
      </c>
      <c r="AM251" s="12">
        <f t="shared" si="125"/>
        <v>4.7173816644809465E-05</v>
      </c>
      <c r="AN251" s="12">
        <f t="shared" si="125"/>
        <v>2.830428998688568E-05</v>
      </c>
      <c r="AO251" s="12">
        <f t="shared" si="125"/>
        <v>0.0002547386098819711</v>
      </c>
      <c r="AP251" s="12">
        <f t="shared" si="125"/>
        <v>0.0004339991131322471</v>
      </c>
      <c r="AQ251" s="12">
        <f t="shared" si="125"/>
        <v>3.773905331584757E-05</v>
      </c>
      <c r="AR251" s="12">
        <f t="shared" si="125"/>
        <v>0.00016039097659235218</v>
      </c>
      <c r="AS251" s="12">
        <f t="shared" si="125"/>
        <v>5.660857997377136E-05</v>
      </c>
      <c r="AT251" s="12">
        <f t="shared" si="125"/>
        <v>4.7173816644809465E-05</v>
      </c>
      <c r="AU251" s="12">
        <f t="shared" si="125"/>
        <v>4.7173816644809465E-05</v>
      </c>
      <c r="AV251" s="12">
        <f t="shared" si="125"/>
        <v>0.0001226519232765046</v>
      </c>
      <c r="AW251" s="12">
        <f t="shared" si="125"/>
        <v>0.000613259616382523</v>
      </c>
      <c r="AX251" s="12">
        <f t="shared" si="125"/>
        <v>3.773905331584757E-05</v>
      </c>
      <c r="AY251" s="12">
        <f t="shared" si="125"/>
        <v>4.7173816644809465E-05</v>
      </c>
      <c r="AZ251" s="12">
        <f t="shared" si="125"/>
        <v>0.0033493409817814722</v>
      </c>
      <c r="BA251" s="12">
        <f t="shared" si="125"/>
        <v>7.547810663169514E-05</v>
      </c>
      <c r="BB251" s="12">
        <f t="shared" si="125"/>
        <v>4.7173816644809465E-05</v>
      </c>
      <c r="BC251" s="12">
        <f t="shared" si="125"/>
        <v>8.491286996065704E-05</v>
      </c>
      <c r="BD251" s="12">
        <f t="shared" si="125"/>
        <v>0.0006415639063694087</v>
      </c>
      <c r="BE251" s="12">
        <f t="shared" si="125"/>
        <v>3.773905331584757E-05</v>
      </c>
      <c r="BF251" s="12">
        <f t="shared" si="125"/>
        <v>8.491286996065704E-05</v>
      </c>
      <c r="BG251" s="12">
        <f t="shared" si="125"/>
        <v>3.773905331584757E-05</v>
      </c>
      <c r="BH251" s="12">
        <f t="shared" si="125"/>
        <v>9.434763328961893E-06</v>
      </c>
      <c r="BI251" s="12">
        <f t="shared" si="125"/>
        <v>0</v>
      </c>
      <c r="BJ251" s="12">
        <f t="shared" si="125"/>
        <v>6.604334330273325E-05</v>
      </c>
      <c r="BK251" s="12">
        <f t="shared" si="125"/>
        <v>5.660857997377136E-05</v>
      </c>
      <c r="BL251" s="12">
        <f t="shared" si="125"/>
        <v>2.830428998688568E-05</v>
      </c>
      <c r="BM251" s="12">
        <f t="shared" si="125"/>
        <v>0.0001509562132633903</v>
      </c>
      <c r="BN251" s="12">
        <f t="shared" si="125"/>
        <v>3.773905331584757E-05</v>
      </c>
      <c r="BO251" s="12">
        <f t="shared" si="125"/>
        <v>2.830428998688568E-05</v>
      </c>
      <c r="BP251" s="12">
        <f t="shared" si="125"/>
        <v>3.773905331584757E-05</v>
      </c>
      <c r="BQ251" s="12">
        <f t="shared" si="125"/>
        <v>0.0004339991131322471</v>
      </c>
      <c r="BR251" s="12">
        <f t="shared" si="125"/>
        <v>4.7173816644809465E-05</v>
      </c>
      <c r="BS251" s="12">
        <f t="shared" si="125"/>
        <v>9.434763328961893E-06</v>
      </c>
      <c r="BT251" s="12">
        <f t="shared" si="125"/>
        <v>5.660857997377136E-05</v>
      </c>
      <c r="BU251" s="12">
        <f t="shared" si="125"/>
        <v>0.00045286863979017086</v>
      </c>
      <c r="BV251" s="12">
        <f t="shared" si="125"/>
        <v>0.10446169957826608</v>
      </c>
      <c r="BW251" s="12">
        <f t="shared" si="125"/>
        <v>9.434763328961893E-06</v>
      </c>
      <c r="BX251" s="12">
        <f t="shared" si="125"/>
        <v>4.7173816644809465E-05</v>
      </c>
      <c r="BY251" s="12">
        <f t="shared" si="125"/>
        <v>4.7173816644809465E-05</v>
      </c>
      <c r="BZ251" s="12">
        <f t="shared" si="125"/>
        <v>6.604334330273325E-05</v>
      </c>
      <c r="CA251" s="12">
        <f t="shared" si="125"/>
        <v>0.00020756479323716165</v>
      </c>
      <c r="CB251" s="12">
        <f t="shared" si="125"/>
        <v>9.434763328961893E-06</v>
      </c>
      <c r="CC251" s="12">
        <f t="shared" si="125"/>
        <v>9.434763328961893E-06</v>
      </c>
      <c r="CD251" s="12">
        <f t="shared" si="125"/>
        <v>2.830428998688568E-05</v>
      </c>
      <c r="CE251" s="12">
        <f t="shared" si="125"/>
        <v>5.660857997377136E-05</v>
      </c>
      <c r="CF251" s="12">
        <f t="shared" si="125"/>
        <v>4.7173816644809465E-05</v>
      </c>
      <c r="CG251" s="12">
        <f t="shared" si="125"/>
        <v>9.434763328961893E-05</v>
      </c>
      <c r="CH251" s="12">
        <f t="shared" si="125"/>
        <v>0.0001415214499344284</v>
      </c>
      <c r="CI251" s="12">
        <f t="shared" si="125"/>
        <v>0.0001509562132633903</v>
      </c>
      <c r="CJ251" s="12">
        <f t="shared" si="125"/>
        <v>1.8869526657923786E-05</v>
      </c>
      <c r="CK251" s="12">
        <f t="shared" si="125"/>
        <v>3.773905331584757E-05</v>
      </c>
      <c r="CL251" s="12">
        <f t="shared" si="125"/>
        <v>0.00035852100650055193</v>
      </c>
      <c r="CM251" s="12">
        <f t="shared" si="125"/>
        <v>5.660857997377136E-05</v>
      </c>
      <c r="CN251" s="12">
        <f t="shared" si="125"/>
        <v>2.830428998688568E-05</v>
      </c>
      <c r="CO251" s="12">
        <f t="shared" si="125"/>
        <v>0</v>
      </c>
      <c r="CP251" s="12">
        <f t="shared" si="125"/>
        <v>9.434763328961893E-06</v>
      </c>
      <c r="CQ251" s="12">
        <f t="shared" si="125"/>
        <v>0.00020756479323716165</v>
      </c>
      <c r="CR251" s="12">
        <f t="shared" si="125"/>
        <v>3.773905331584757E-05</v>
      </c>
      <c r="CS251" s="12">
        <f t="shared" si="125"/>
        <v>0</v>
      </c>
      <c r="CT251" s="12">
        <f t="shared" si="125"/>
        <v>3.773905331584757E-05</v>
      </c>
      <c r="CU251" s="12">
        <f aca="true" t="shared" si="126" ref="CU251:EG251">CU250/105991</f>
        <v>0</v>
      </c>
      <c r="CV251" s="12">
        <f t="shared" si="126"/>
        <v>2.830428998688568E-05</v>
      </c>
      <c r="CW251" s="12">
        <f t="shared" si="126"/>
        <v>0.000528346746421866</v>
      </c>
      <c r="CX251" s="12">
        <f t="shared" si="126"/>
        <v>0.0001415214499344284</v>
      </c>
      <c r="CY251" s="12">
        <f t="shared" si="126"/>
        <v>1.8869526657923786E-05</v>
      </c>
      <c r="CZ251" s="12">
        <f t="shared" si="126"/>
        <v>6.604334330273325E-05</v>
      </c>
      <c r="DA251" s="12">
        <f t="shared" si="126"/>
        <v>0.0001226519232765046</v>
      </c>
      <c r="DB251" s="12">
        <f t="shared" si="126"/>
        <v>0.0002830428998688568</v>
      </c>
      <c r="DC251" s="12">
        <f t="shared" si="126"/>
        <v>8.491286996065704E-05</v>
      </c>
      <c r="DD251" s="12">
        <f t="shared" si="126"/>
        <v>0.00017926050325027597</v>
      </c>
      <c r="DE251" s="12">
        <f t="shared" si="126"/>
        <v>0.0016982573992131407</v>
      </c>
      <c r="DF251" s="12">
        <f t="shared" si="126"/>
        <v>0.37852270475795113</v>
      </c>
      <c r="DG251" s="12">
        <f t="shared" si="126"/>
        <v>0.0002453038465530092</v>
      </c>
      <c r="DH251" s="12">
        <f t="shared" si="126"/>
        <v>0.0006604334330273325</v>
      </c>
      <c r="DI251" s="12">
        <f t="shared" si="126"/>
        <v>0.0001509562132633903</v>
      </c>
      <c r="DJ251" s="12">
        <f t="shared" si="126"/>
        <v>0.0001320866866054665</v>
      </c>
      <c r="DK251" s="12">
        <f t="shared" si="126"/>
        <v>0.00017926050325027597</v>
      </c>
      <c r="DL251" s="12">
        <f t="shared" si="126"/>
        <v>0.0010944325461595796</v>
      </c>
      <c r="DM251" s="12">
        <f t="shared" si="126"/>
        <v>7.547810663169514E-05</v>
      </c>
      <c r="DN251" s="12">
        <f t="shared" si="126"/>
        <v>8.491286996065704E-05</v>
      </c>
      <c r="DO251" s="12">
        <f t="shared" si="126"/>
        <v>7.547810663169514E-05</v>
      </c>
      <c r="DP251" s="12">
        <f t="shared" si="126"/>
        <v>3.773905331584757E-05</v>
      </c>
      <c r="DQ251" s="12">
        <f t="shared" si="126"/>
        <v>3.773905331584757E-05</v>
      </c>
      <c r="DR251" s="12">
        <f t="shared" si="126"/>
        <v>3.773905331584757E-05</v>
      </c>
      <c r="DS251" s="12">
        <f t="shared" si="126"/>
        <v>0.0016039097659235218</v>
      </c>
      <c r="DT251" s="12">
        <f t="shared" si="126"/>
        <v>0.0001415214499344284</v>
      </c>
      <c r="DU251" s="12">
        <f t="shared" si="126"/>
        <v>9.434763328961893E-06</v>
      </c>
      <c r="DV251" s="12">
        <f t="shared" si="126"/>
        <v>9.434763328961893E-06</v>
      </c>
      <c r="DW251" s="12">
        <f t="shared" si="126"/>
        <v>5.660857997377136E-05</v>
      </c>
      <c r="DX251" s="12">
        <f t="shared" si="126"/>
        <v>0.0010944325461595796</v>
      </c>
      <c r="DY251" s="12">
        <f t="shared" si="126"/>
        <v>9.434763328961893E-06</v>
      </c>
      <c r="DZ251" s="12">
        <f t="shared" si="126"/>
        <v>2.830428998688568E-05</v>
      </c>
      <c r="EA251" s="12">
        <f t="shared" si="126"/>
        <v>0.00010378239661858082</v>
      </c>
      <c r="EB251" s="12">
        <f t="shared" si="126"/>
        <v>0.00011321715994754272</v>
      </c>
      <c r="EC251" s="12">
        <f t="shared" si="126"/>
        <v>0.00010378239661858082</v>
      </c>
      <c r="ED251" s="12">
        <f t="shared" si="126"/>
        <v>7.547810663169514E-05</v>
      </c>
      <c r="EE251" s="12">
        <f t="shared" si="126"/>
        <v>1.8869526657923786E-05</v>
      </c>
      <c r="EF251" s="12">
        <f t="shared" si="126"/>
        <v>4.7173816644809465E-05</v>
      </c>
      <c r="EG251" s="12">
        <f t="shared" si="126"/>
        <v>2.830428998688568E-05</v>
      </c>
    </row>
    <row r="252" spans="2:137" ht="4.5" customHeight="1">
      <c r="B252" s="13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  <c r="DM252" s="8"/>
      <c r="DN252" s="8"/>
      <c r="DO252" s="8"/>
      <c r="DP252" s="8"/>
      <c r="DQ252" s="8"/>
      <c r="DR252" s="8"/>
      <c r="DS252" s="8"/>
      <c r="DT252" s="8"/>
      <c r="DU252" s="8"/>
      <c r="DV252" s="8"/>
      <c r="DW252" s="8"/>
      <c r="DX252" s="8"/>
      <c r="DY252" s="8"/>
      <c r="DZ252" s="8"/>
      <c r="EA252" s="8"/>
      <c r="EB252" s="8"/>
      <c r="EC252" s="8"/>
      <c r="ED252" s="8"/>
      <c r="EE252" s="8"/>
      <c r="EF252" s="8"/>
      <c r="EG252" s="8"/>
    </row>
    <row r="253" spans="1:137" ht="12.75">
      <c r="A253" s="3" t="s">
        <v>99</v>
      </c>
      <c r="B253" s="13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  <c r="DS253" s="8"/>
      <c r="DT253" s="8"/>
      <c r="DU253" s="8"/>
      <c r="DV253" s="8"/>
      <c r="DW253" s="8"/>
      <c r="DX253" s="8"/>
      <c r="DY253" s="8"/>
      <c r="DZ253" s="8"/>
      <c r="EA253" s="8"/>
      <c r="EB253" s="8"/>
      <c r="EC253" s="8"/>
      <c r="ED253" s="8"/>
      <c r="EE253" s="8"/>
      <c r="EF253" s="8"/>
      <c r="EG253" s="8"/>
    </row>
    <row r="254" spans="2:137" ht="12.75">
      <c r="B254" s="7" t="s">
        <v>75</v>
      </c>
      <c r="C254" s="8">
        <v>8</v>
      </c>
      <c r="D254" s="8">
        <v>12</v>
      </c>
      <c r="E254" s="8">
        <v>6</v>
      </c>
      <c r="F254" s="8">
        <v>1</v>
      </c>
      <c r="G254" s="8">
        <v>13</v>
      </c>
      <c r="H254" s="8">
        <v>19</v>
      </c>
      <c r="I254" s="8">
        <v>52</v>
      </c>
      <c r="J254" s="8">
        <v>37</v>
      </c>
      <c r="K254" s="8">
        <v>23</v>
      </c>
      <c r="L254" s="8">
        <v>21</v>
      </c>
      <c r="M254" s="8">
        <v>11</v>
      </c>
      <c r="N254" s="8">
        <v>147</v>
      </c>
      <c r="O254" s="8">
        <v>57</v>
      </c>
      <c r="P254" s="8">
        <v>15</v>
      </c>
      <c r="Q254" s="8">
        <v>31</v>
      </c>
      <c r="R254" s="8">
        <v>171</v>
      </c>
      <c r="S254" s="8">
        <v>41837</v>
      </c>
      <c r="T254" s="8">
        <v>1726</v>
      </c>
      <c r="U254" s="8">
        <v>4</v>
      </c>
      <c r="V254" s="8">
        <v>11</v>
      </c>
      <c r="W254" s="8">
        <v>5</v>
      </c>
      <c r="X254" s="8">
        <v>4</v>
      </c>
      <c r="Y254" s="8">
        <v>199</v>
      </c>
      <c r="Z254" s="8">
        <v>143</v>
      </c>
      <c r="AA254" s="8">
        <v>1</v>
      </c>
      <c r="AB254" s="8">
        <v>2</v>
      </c>
      <c r="AC254" s="8">
        <v>0</v>
      </c>
      <c r="AD254" s="8">
        <v>4</v>
      </c>
      <c r="AE254" s="8">
        <v>1</v>
      </c>
      <c r="AF254" s="8">
        <v>31</v>
      </c>
      <c r="AG254" s="8">
        <v>190</v>
      </c>
      <c r="AH254" s="8">
        <v>2</v>
      </c>
      <c r="AI254" s="8">
        <v>0</v>
      </c>
      <c r="AJ254" s="8">
        <v>23</v>
      </c>
      <c r="AK254" s="8">
        <v>4</v>
      </c>
      <c r="AL254" s="8">
        <v>50</v>
      </c>
      <c r="AM254" s="8">
        <v>4</v>
      </c>
      <c r="AN254" s="8">
        <v>1</v>
      </c>
      <c r="AO254" s="8">
        <v>41</v>
      </c>
      <c r="AP254" s="8">
        <v>47</v>
      </c>
      <c r="AQ254" s="8">
        <v>15</v>
      </c>
      <c r="AR254" s="8">
        <v>22</v>
      </c>
      <c r="AS254" s="8">
        <v>21</v>
      </c>
      <c r="AT254" s="8">
        <v>16</v>
      </c>
      <c r="AU254" s="8">
        <v>15</v>
      </c>
      <c r="AV254" s="8">
        <v>23</v>
      </c>
      <c r="AW254" s="8">
        <v>157</v>
      </c>
      <c r="AX254" s="8">
        <v>25</v>
      </c>
      <c r="AY254" s="8">
        <v>11</v>
      </c>
      <c r="AZ254" s="8">
        <v>330</v>
      </c>
      <c r="BA254" s="8">
        <v>3</v>
      </c>
      <c r="BB254" s="8">
        <v>4</v>
      </c>
      <c r="BC254" s="8">
        <v>8</v>
      </c>
      <c r="BD254" s="8">
        <v>36</v>
      </c>
      <c r="BE254" s="8">
        <v>5</v>
      </c>
      <c r="BF254" s="8">
        <v>8</v>
      </c>
      <c r="BG254" s="8">
        <v>6</v>
      </c>
      <c r="BH254" s="8">
        <v>1</v>
      </c>
      <c r="BI254" s="8">
        <v>0</v>
      </c>
      <c r="BJ254" s="8">
        <v>6</v>
      </c>
      <c r="BK254" s="8">
        <v>1</v>
      </c>
      <c r="BL254" s="8">
        <v>1</v>
      </c>
      <c r="BM254" s="8">
        <v>8</v>
      </c>
      <c r="BN254" s="8">
        <v>8</v>
      </c>
      <c r="BO254" s="8">
        <v>4</v>
      </c>
      <c r="BP254" s="8">
        <v>1</v>
      </c>
      <c r="BQ254" s="8">
        <v>67</v>
      </c>
      <c r="BR254" s="8">
        <v>2</v>
      </c>
      <c r="BS254" s="8">
        <v>2</v>
      </c>
      <c r="BT254" s="8">
        <v>14</v>
      </c>
      <c r="BU254" s="8">
        <v>36</v>
      </c>
      <c r="BV254" s="8">
        <v>16001</v>
      </c>
      <c r="BW254" s="8">
        <v>2</v>
      </c>
      <c r="BX254" s="8">
        <v>9</v>
      </c>
      <c r="BY254" s="8">
        <v>5</v>
      </c>
      <c r="BZ254" s="8">
        <v>4</v>
      </c>
      <c r="CA254" s="8">
        <v>33</v>
      </c>
      <c r="CB254" s="8">
        <v>3</v>
      </c>
      <c r="CC254" s="8">
        <v>1</v>
      </c>
      <c r="CD254" s="8">
        <v>3</v>
      </c>
      <c r="CE254" s="8">
        <v>1</v>
      </c>
      <c r="CF254" s="8">
        <v>4</v>
      </c>
      <c r="CG254" s="8">
        <v>10</v>
      </c>
      <c r="CH254" s="8">
        <v>11</v>
      </c>
      <c r="CI254" s="8">
        <v>25</v>
      </c>
      <c r="CJ254" s="8">
        <v>1</v>
      </c>
      <c r="CK254" s="8">
        <v>2</v>
      </c>
      <c r="CL254" s="8">
        <v>25</v>
      </c>
      <c r="CM254" s="8">
        <v>4</v>
      </c>
      <c r="CN254" s="8">
        <v>6</v>
      </c>
      <c r="CO254" s="8">
        <v>6</v>
      </c>
      <c r="CP254" s="8">
        <v>1</v>
      </c>
      <c r="CQ254" s="8">
        <v>14</v>
      </c>
      <c r="CR254" s="8">
        <v>5</v>
      </c>
      <c r="CS254" s="8">
        <v>1</v>
      </c>
      <c r="CT254" s="8">
        <v>2</v>
      </c>
      <c r="CU254" s="8">
        <v>3</v>
      </c>
      <c r="CV254" s="8">
        <v>3</v>
      </c>
      <c r="CW254" s="8">
        <v>66</v>
      </c>
      <c r="CX254" s="8">
        <v>8</v>
      </c>
      <c r="CY254" s="8">
        <v>3</v>
      </c>
      <c r="CZ254" s="8">
        <v>7</v>
      </c>
      <c r="DA254" s="8">
        <v>17</v>
      </c>
      <c r="DB254" s="8">
        <v>22</v>
      </c>
      <c r="DC254" s="8">
        <v>15</v>
      </c>
      <c r="DD254" s="8">
        <v>23</v>
      </c>
      <c r="DE254" s="8">
        <v>243</v>
      </c>
      <c r="DF254" s="8">
        <v>51607</v>
      </c>
      <c r="DG254" s="8">
        <v>18</v>
      </c>
      <c r="DH254" s="8">
        <v>99</v>
      </c>
      <c r="DI254" s="8">
        <v>32</v>
      </c>
      <c r="DJ254" s="8">
        <v>3</v>
      </c>
      <c r="DK254" s="8">
        <v>17</v>
      </c>
      <c r="DL254" s="8">
        <v>90</v>
      </c>
      <c r="DM254" s="8">
        <v>3</v>
      </c>
      <c r="DN254" s="8">
        <v>17</v>
      </c>
      <c r="DO254" s="8">
        <v>4</v>
      </c>
      <c r="DP254" s="8">
        <v>1</v>
      </c>
      <c r="DQ254" s="8">
        <v>4</v>
      </c>
      <c r="DR254" s="8">
        <v>0</v>
      </c>
      <c r="DS254" s="8">
        <v>239</v>
      </c>
      <c r="DT254" s="8">
        <v>5</v>
      </c>
      <c r="DU254" s="8">
        <v>3</v>
      </c>
      <c r="DV254" s="8">
        <v>2</v>
      </c>
      <c r="DW254" s="8">
        <v>4</v>
      </c>
      <c r="DX254" s="8">
        <v>45</v>
      </c>
      <c r="DY254" s="8">
        <v>6</v>
      </c>
      <c r="DZ254" s="8">
        <v>7</v>
      </c>
      <c r="EA254" s="8">
        <v>9</v>
      </c>
      <c r="EB254" s="8">
        <v>7</v>
      </c>
      <c r="EC254" s="8">
        <v>9</v>
      </c>
      <c r="ED254" s="8">
        <v>8</v>
      </c>
      <c r="EE254" s="8">
        <v>3</v>
      </c>
      <c r="EF254" s="8">
        <v>9</v>
      </c>
      <c r="EG254" s="8">
        <v>3</v>
      </c>
    </row>
    <row r="255" spans="1:137" ht="12.75">
      <c r="A255" s="9" t="s">
        <v>14</v>
      </c>
      <c r="C255" s="8">
        <v>8</v>
      </c>
      <c r="D255" s="8">
        <v>12</v>
      </c>
      <c r="E255" s="8">
        <v>6</v>
      </c>
      <c r="F255" s="8">
        <v>1</v>
      </c>
      <c r="G255" s="8">
        <v>13</v>
      </c>
      <c r="H255" s="8">
        <v>19</v>
      </c>
      <c r="I255" s="8">
        <v>52</v>
      </c>
      <c r="J255" s="8">
        <v>37</v>
      </c>
      <c r="K255" s="8">
        <v>23</v>
      </c>
      <c r="L255" s="8">
        <v>21</v>
      </c>
      <c r="M255" s="8">
        <v>11</v>
      </c>
      <c r="N255" s="8">
        <v>147</v>
      </c>
      <c r="O255" s="8">
        <v>57</v>
      </c>
      <c r="P255" s="8">
        <v>15</v>
      </c>
      <c r="Q255" s="8">
        <v>31</v>
      </c>
      <c r="R255" s="8">
        <v>171</v>
      </c>
      <c r="S255" s="8">
        <v>41837</v>
      </c>
      <c r="T255" s="8">
        <v>1726</v>
      </c>
      <c r="U255" s="8">
        <v>4</v>
      </c>
      <c r="V255" s="8">
        <v>11</v>
      </c>
      <c r="W255" s="8">
        <v>5</v>
      </c>
      <c r="X255" s="8">
        <v>4</v>
      </c>
      <c r="Y255" s="8">
        <v>199</v>
      </c>
      <c r="Z255" s="8">
        <v>143</v>
      </c>
      <c r="AA255" s="8">
        <v>1</v>
      </c>
      <c r="AB255" s="8">
        <v>2</v>
      </c>
      <c r="AC255" s="8">
        <v>0</v>
      </c>
      <c r="AD255" s="8">
        <v>4</v>
      </c>
      <c r="AE255" s="8">
        <v>1</v>
      </c>
      <c r="AF255" s="8">
        <v>31</v>
      </c>
      <c r="AG255" s="8">
        <v>190</v>
      </c>
      <c r="AH255" s="8">
        <v>2</v>
      </c>
      <c r="AI255" s="8">
        <v>0</v>
      </c>
      <c r="AJ255" s="8">
        <v>23</v>
      </c>
      <c r="AK255" s="8">
        <v>4</v>
      </c>
      <c r="AL255" s="8">
        <v>50</v>
      </c>
      <c r="AM255" s="8">
        <v>4</v>
      </c>
      <c r="AN255" s="8">
        <v>1</v>
      </c>
      <c r="AO255" s="8">
        <v>41</v>
      </c>
      <c r="AP255" s="8">
        <v>47</v>
      </c>
      <c r="AQ255" s="8">
        <v>15</v>
      </c>
      <c r="AR255" s="8">
        <v>22</v>
      </c>
      <c r="AS255" s="8">
        <v>21</v>
      </c>
      <c r="AT255" s="8">
        <v>16</v>
      </c>
      <c r="AU255" s="8">
        <v>15</v>
      </c>
      <c r="AV255" s="8">
        <v>23</v>
      </c>
      <c r="AW255" s="8">
        <v>157</v>
      </c>
      <c r="AX255" s="8">
        <v>25</v>
      </c>
      <c r="AY255" s="8">
        <v>11</v>
      </c>
      <c r="AZ255" s="8">
        <v>330</v>
      </c>
      <c r="BA255" s="8">
        <v>3</v>
      </c>
      <c r="BB255" s="8">
        <v>4</v>
      </c>
      <c r="BC255" s="8">
        <v>8</v>
      </c>
      <c r="BD255" s="8">
        <v>36</v>
      </c>
      <c r="BE255" s="8">
        <v>5</v>
      </c>
      <c r="BF255" s="8">
        <v>8</v>
      </c>
      <c r="BG255" s="8">
        <v>6</v>
      </c>
      <c r="BH255" s="8">
        <v>1</v>
      </c>
      <c r="BI255" s="8">
        <v>0</v>
      </c>
      <c r="BJ255" s="8">
        <v>6</v>
      </c>
      <c r="BK255" s="8">
        <v>1</v>
      </c>
      <c r="BL255" s="8">
        <v>1</v>
      </c>
      <c r="BM255" s="8">
        <v>8</v>
      </c>
      <c r="BN255" s="8">
        <v>8</v>
      </c>
      <c r="BO255" s="8">
        <v>4</v>
      </c>
      <c r="BP255" s="8">
        <v>1</v>
      </c>
      <c r="BQ255" s="8">
        <v>67</v>
      </c>
      <c r="BR255" s="8">
        <v>2</v>
      </c>
      <c r="BS255" s="8">
        <v>2</v>
      </c>
      <c r="BT255" s="8">
        <v>14</v>
      </c>
      <c r="BU255" s="8">
        <v>36</v>
      </c>
      <c r="BV255" s="8">
        <v>16001</v>
      </c>
      <c r="BW255" s="8">
        <v>2</v>
      </c>
      <c r="BX255" s="8">
        <v>9</v>
      </c>
      <c r="BY255" s="8">
        <v>5</v>
      </c>
      <c r="BZ255" s="8">
        <v>4</v>
      </c>
      <c r="CA255" s="8">
        <v>33</v>
      </c>
      <c r="CB255" s="8">
        <v>3</v>
      </c>
      <c r="CC255" s="8">
        <v>1</v>
      </c>
      <c r="CD255" s="8">
        <v>3</v>
      </c>
      <c r="CE255" s="8">
        <v>1</v>
      </c>
      <c r="CF255" s="8">
        <v>4</v>
      </c>
      <c r="CG255" s="8">
        <v>10</v>
      </c>
      <c r="CH255" s="8">
        <v>11</v>
      </c>
      <c r="CI255" s="8">
        <v>25</v>
      </c>
      <c r="CJ255" s="8">
        <v>1</v>
      </c>
      <c r="CK255" s="8">
        <v>2</v>
      </c>
      <c r="CL255" s="8">
        <v>25</v>
      </c>
      <c r="CM255" s="8">
        <v>4</v>
      </c>
      <c r="CN255" s="8">
        <v>6</v>
      </c>
      <c r="CO255" s="8">
        <v>6</v>
      </c>
      <c r="CP255" s="8">
        <v>1</v>
      </c>
      <c r="CQ255" s="8">
        <v>14</v>
      </c>
      <c r="CR255" s="8">
        <v>5</v>
      </c>
      <c r="CS255" s="8">
        <v>1</v>
      </c>
      <c r="CT255" s="8">
        <v>2</v>
      </c>
      <c r="CU255" s="8">
        <v>3</v>
      </c>
      <c r="CV255" s="8">
        <v>3</v>
      </c>
      <c r="CW255" s="8">
        <v>66</v>
      </c>
      <c r="CX255" s="8">
        <v>8</v>
      </c>
      <c r="CY255" s="8">
        <v>3</v>
      </c>
      <c r="CZ255" s="8">
        <v>7</v>
      </c>
      <c r="DA255" s="8">
        <v>17</v>
      </c>
      <c r="DB255" s="8">
        <v>22</v>
      </c>
      <c r="DC255" s="8">
        <v>15</v>
      </c>
      <c r="DD255" s="8">
        <v>23</v>
      </c>
      <c r="DE255" s="8">
        <v>243</v>
      </c>
      <c r="DF255" s="8">
        <v>51607</v>
      </c>
      <c r="DG255" s="8">
        <v>18</v>
      </c>
      <c r="DH255" s="8">
        <v>99</v>
      </c>
      <c r="DI255" s="8">
        <v>32</v>
      </c>
      <c r="DJ255" s="8">
        <v>3</v>
      </c>
      <c r="DK255" s="8">
        <v>17</v>
      </c>
      <c r="DL255" s="8">
        <v>90</v>
      </c>
      <c r="DM255" s="8">
        <v>3</v>
      </c>
      <c r="DN255" s="8">
        <v>17</v>
      </c>
      <c r="DO255" s="8">
        <v>4</v>
      </c>
      <c r="DP255" s="8">
        <v>1</v>
      </c>
      <c r="DQ255" s="8">
        <v>4</v>
      </c>
      <c r="DR255" s="8">
        <v>0</v>
      </c>
      <c r="DS255" s="8">
        <v>239</v>
      </c>
      <c r="DT255" s="8">
        <v>5</v>
      </c>
      <c r="DU255" s="8">
        <v>3</v>
      </c>
      <c r="DV255" s="8">
        <v>2</v>
      </c>
      <c r="DW255" s="8">
        <v>4</v>
      </c>
      <c r="DX255" s="8">
        <v>45</v>
      </c>
      <c r="DY255" s="8">
        <v>6</v>
      </c>
      <c r="DZ255" s="8">
        <v>7</v>
      </c>
      <c r="EA255" s="8">
        <v>9</v>
      </c>
      <c r="EB255" s="8">
        <v>7</v>
      </c>
      <c r="EC255" s="8">
        <v>9</v>
      </c>
      <c r="ED255" s="8">
        <v>8</v>
      </c>
      <c r="EE255" s="8">
        <v>3</v>
      </c>
      <c r="EF255" s="8">
        <v>9</v>
      </c>
      <c r="EG255" s="8">
        <v>3</v>
      </c>
    </row>
    <row r="256" spans="2:137" s="10" customFormat="1" ht="12.75">
      <c r="B256" s="11" t="s">
        <v>118</v>
      </c>
      <c r="C256" s="12">
        <f aca="true" t="shared" si="127" ref="C256:AH256">C255/114653</f>
        <v>6.977575815722223E-05</v>
      </c>
      <c r="D256" s="12">
        <f t="shared" si="127"/>
        <v>0.00010466363723583334</v>
      </c>
      <c r="E256" s="12">
        <f t="shared" si="127"/>
        <v>5.233181861791667E-05</v>
      </c>
      <c r="F256" s="12">
        <f t="shared" si="127"/>
        <v>8.721969769652778E-06</v>
      </c>
      <c r="G256" s="12">
        <f t="shared" si="127"/>
        <v>0.00011338560700548612</v>
      </c>
      <c r="H256" s="12">
        <f t="shared" si="127"/>
        <v>0.0001657174256234028</v>
      </c>
      <c r="I256" s="12">
        <f t="shared" si="127"/>
        <v>0.00045354242802194447</v>
      </c>
      <c r="J256" s="12">
        <f t="shared" si="127"/>
        <v>0.0003227128814771528</v>
      </c>
      <c r="K256" s="12">
        <f t="shared" si="127"/>
        <v>0.0002006053047020139</v>
      </c>
      <c r="L256" s="12">
        <f t="shared" si="127"/>
        <v>0.00018316136516270836</v>
      </c>
      <c r="M256" s="12">
        <f t="shared" si="127"/>
        <v>9.594166746618056E-05</v>
      </c>
      <c r="N256" s="12">
        <f t="shared" si="127"/>
        <v>0.0012821295561389584</v>
      </c>
      <c r="O256" s="12">
        <f t="shared" si="127"/>
        <v>0.0004971522768702083</v>
      </c>
      <c r="P256" s="12">
        <f t="shared" si="127"/>
        <v>0.0001308295465447917</v>
      </c>
      <c r="Q256" s="12">
        <f t="shared" si="127"/>
        <v>0.00027038106285923614</v>
      </c>
      <c r="R256" s="12">
        <f t="shared" si="127"/>
        <v>0.0014914568306106251</v>
      </c>
      <c r="S256" s="12">
        <f t="shared" si="127"/>
        <v>0.3649010492529633</v>
      </c>
      <c r="T256" s="12">
        <f t="shared" si="127"/>
        <v>0.015054119822420695</v>
      </c>
      <c r="U256" s="12">
        <f t="shared" si="127"/>
        <v>3.488787907861111E-05</v>
      </c>
      <c r="V256" s="12">
        <f t="shared" si="127"/>
        <v>9.594166746618056E-05</v>
      </c>
      <c r="W256" s="12">
        <f t="shared" si="127"/>
        <v>4.360984884826389E-05</v>
      </c>
      <c r="X256" s="12">
        <f t="shared" si="127"/>
        <v>3.488787907861111E-05</v>
      </c>
      <c r="Y256" s="12">
        <f t="shared" si="127"/>
        <v>0.001735671984160903</v>
      </c>
      <c r="Z256" s="12">
        <f t="shared" si="127"/>
        <v>0.0012472416770603473</v>
      </c>
      <c r="AA256" s="12">
        <f t="shared" si="127"/>
        <v>8.721969769652778E-06</v>
      </c>
      <c r="AB256" s="12">
        <f t="shared" si="127"/>
        <v>1.7443939539305556E-05</v>
      </c>
      <c r="AC256" s="12">
        <f t="shared" si="127"/>
        <v>0</v>
      </c>
      <c r="AD256" s="12">
        <f t="shared" si="127"/>
        <v>3.488787907861111E-05</v>
      </c>
      <c r="AE256" s="12">
        <f t="shared" si="127"/>
        <v>8.721969769652778E-06</v>
      </c>
      <c r="AF256" s="12">
        <f t="shared" si="127"/>
        <v>0.00027038106285923614</v>
      </c>
      <c r="AG256" s="12">
        <f t="shared" si="127"/>
        <v>0.001657174256234028</v>
      </c>
      <c r="AH256" s="12">
        <f t="shared" si="127"/>
        <v>1.7443939539305556E-05</v>
      </c>
      <c r="AI256" s="12">
        <f aca="true" t="shared" si="128" ref="AI256:CT256">AI255/114653</f>
        <v>0</v>
      </c>
      <c r="AJ256" s="12">
        <f t="shared" si="128"/>
        <v>0.0002006053047020139</v>
      </c>
      <c r="AK256" s="12">
        <f t="shared" si="128"/>
        <v>3.488787907861111E-05</v>
      </c>
      <c r="AL256" s="12">
        <f t="shared" si="128"/>
        <v>0.00043609848848263894</v>
      </c>
      <c r="AM256" s="12">
        <f t="shared" si="128"/>
        <v>3.488787907861111E-05</v>
      </c>
      <c r="AN256" s="12">
        <f t="shared" si="128"/>
        <v>8.721969769652778E-06</v>
      </c>
      <c r="AO256" s="12">
        <f t="shared" si="128"/>
        <v>0.0003576007605557639</v>
      </c>
      <c r="AP256" s="12">
        <f t="shared" si="128"/>
        <v>0.0004099325791736806</v>
      </c>
      <c r="AQ256" s="12">
        <f t="shared" si="128"/>
        <v>0.0001308295465447917</v>
      </c>
      <c r="AR256" s="12">
        <f t="shared" si="128"/>
        <v>0.00019188333493236112</v>
      </c>
      <c r="AS256" s="12">
        <f t="shared" si="128"/>
        <v>0.00018316136516270836</v>
      </c>
      <c r="AT256" s="12">
        <f t="shared" si="128"/>
        <v>0.00013955151631444445</v>
      </c>
      <c r="AU256" s="12">
        <f t="shared" si="128"/>
        <v>0.0001308295465447917</v>
      </c>
      <c r="AV256" s="12">
        <f t="shared" si="128"/>
        <v>0.0002006053047020139</v>
      </c>
      <c r="AW256" s="12">
        <f t="shared" si="128"/>
        <v>0.0013693492538354862</v>
      </c>
      <c r="AX256" s="12">
        <f t="shared" si="128"/>
        <v>0.00021804924424131947</v>
      </c>
      <c r="AY256" s="12">
        <f t="shared" si="128"/>
        <v>9.594166746618056E-05</v>
      </c>
      <c r="AZ256" s="12">
        <f t="shared" si="128"/>
        <v>0.0028782500239854167</v>
      </c>
      <c r="BA256" s="12">
        <f t="shared" si="128"/>
        <v>2.6165909308958335E-05</v>
      </c>
      <c r="BB256" s="12">
        <f t="shared" si="128"/>
        <v>3.488787907861111E-05</v>
      </c>
      <c r="BC256" s="12">
        <f t="shared" si="128"/>
        <v>6.977575815722223E-05</v>
      </c>
      <c r="BD256" s="12">
        <f t="shared" si="128"/>
        <v>0.0003139909117075</v>
      </c>
      <c r="BE256" s="12">
        <f t="shared" si="128"/>
        <v>4.360984884826389E-05</v>
      </c>
      <c r="BF256" s="12">
        <f t="shared" si="128"/>
        <v>6.977575815722223E-05</v>
      </c>
      <c r="BG256" s="12">
        <f t="shared" si="128"/>
        <v>5.233181861791667E-05</v>
      </c>
      <c r="BH256" s="12">
        <f t="shared" si="128"/>
        <v>8.721969769652778E-06</v>
      </c>
      <c r="BI256" s="12">
        <f t="shared" si="128"/>
        <v>0</v>
      </c>
      <c r="BJ256" s="12">
        <f t="shared" si="128"/>
        <v>5.233181861791667E-05</v>
      </c>
      <c r="BK256" s="12">
        <f t="shared" si="128"/>
        <v>8.721969769652778E-06</v>
      </c>
      <c r="BL256" s="12">
        <f t="shared" si="128"/>
        <v>8.721969769652778E-06</v>
      </c>
      <c r="BM256" s="12">
        <f t="shared" si="128"/>
        <v>6.977575815722223E-05</v>
      </c>
      <c r="BN256" s="12">
        <f t="shared" si="128"/>
        <v>6.977575815722223E-05</v>
      </c>
      <c r="BO256" s="12">
        <f t="shared" si="128"/>
        <v>3.488787907861111E-05</v>
      </c>
      <c r="BP256" s="12">
        <f t="shared" si="128"/>
        <v>8.721969769652778E-06</v>
      </c>
      <c r="BQ256" s="12">
        <f t="shared" si="128"/>
        <v>0.0005843719745667361</v>
      </c>
      <c r="BR256" s="12">
        <f t="shared" si="128"/>
        <v>1.7443939539305556E-05</v>
      </c>
      <c r="BS256" s="12">
        <f t="shared" si="128"/>
        <v>1.7443939539305556E-05</v>
      </c>
      <c r="BT256" s="12">
        <f t="shared" si="128"/>
        <v>0.0001221075767751389</v>
      </c>
      <c r="BU256" s="12">
        <f t="shared" si="128"/>
        <v>0.0003139909117075</v>
      </c>
      <c r="BV256" s="12">
        <f t="shared" si="128"/>
        <v>0.1395602382842141</v>
      </c>
      <c r="BW256" s="12">
        <f t="shared" si="128"/>
        <v>1.7443939539305556E-05</v>
      </c>
      <c r="BX256" s="12">
        <f t="shared" si="128"/>
        <v>7.8497727926875E-05</v>
      </c>
      <c r="BY256" s="12">
        <f t="shared" si="128"/>
        <v>4.360984884826389E-05</v>
      </c>
      <c r="BZ256" s="12">
        <f t="shared" si="128"/>
        <v>3.488787907861111E-05</v>
      </c>
      <c r="CA256" s="12">
        <f t="shared" si="128"/>
        <v>0.00028782500239854167</v>
      </c>
      <c r="CB256" s="12">
        <f t="shared" si="128"/>
        <v>2.6165909308958335E-05</v>
      </c>
      <c r="CC256" s="12">
        <f t="shared" si="128"/>
        <v>8.721969769652778E-06</v>
      </c>
      <c r="CD256" s="12">
        <f t="shared" si="128"/>
        <v>2.6165909308958335E-05</v>
      </c>
      <c r="CE256" s="12">
        <f t="shared" si="128"/>
        <v>8.721969769652778E-06</v>
      </c>
      <c r="CF256" s="12">
        <f t="shared" si="128"/>
        <v>3.488787907861111E-05</v>
      </c>
      <c r="CG256" s="12">
        <f t="shared" si="128"/>
        <v>8.721969769652778E-05</v>
      </c>
      <c r="CH256" s="12">
        <f t="shared" si="128"/>
        <v>9.594166746618056E-05</v>
      </c>
      <c r="CI256" s="12">
        <f t="shared" si="128"/>
        <v>0.00021804924424131947</v>
      </c>
      <c r="CJ256" s="12">
        <f t="shared" si="128"/>
        <v>8.721969769652778E-06</v>
      </c>
      <c r="CK256" s="12">
        <f t="shared" si="128"/>
        <v>1.7443939539305556E-05</v>
      </c>
      <c r="CL256" s="12">
        <f t="shared" si="128"/>
        <v>0.00021804924424131947</v>
      </c>
      <c r="CM256" s="12">
        <f t="shared" si="128"/>
        <v>3.488787907861111E-05</v>
      </c>
      <c r="CN256" s="12">
        <f t="shared" si="128"/>
        <v>5.233181861791667E-05</v>
      </c>
      <c r="CO256" s="12">
        <f t="shared" si="128"/>
        <v>5.233181861791667E-05</v>
      </c>
      <c r="CP256" s="12">
        <f t="shared" si="128"/>
        <v>8.721969769652778E-06</v>
      </c>
      <c r="CQ256" s="12">
        <f t="shared" si="128"/>
        <v>0.0001221075767751389</v>
      </c>
      <c r="CR256" s="12">
        <f t="shared" si="128"/>
        <v>4.360984884826389E-05</v>
      </c>
      <c r="CS256" s="12">
        <f t="shared" si="128"/>
        <v>8.721969769652778E-06</v>
      </c>
      <c r="CT256" s="12">
        <f t="shared" si="128"/>
        <v>1.7443939539305556E-05</v>
      </c>
      <c r="CU256" s="12">
        <f aca="true" t="shared" si="129" ref="CU256:EG256">CU255/114653</f>
        <v>2.6165909308958335E-05</v>
      </c>
      <c r="CV256" s="12">
        <f t="shared" si="129"/>
        <v>2.6165909308958335E-05</v>
      </c>
      <c r="CW256" s="12">
        <f t="shared" si="129"/>
        <v>0.0005756500047970833</v>
      </c>
      <c r="CX256" s="12">
        <f t="shared" si="129"/>
        <v>6.977575815722223E-05</v>
      </c>
      <c r="CY256" s="12">
        <f t="shared" si="129"/>
        <v>2.6165909308958335E-05</v>
      </c>
      <c r="CZ256" s="12">
        <f t="shared" si="129"/>
        <v>6.105378838756945E-05</v>
      </c>
      <c r="DA256" s="12">
        <f t="shared" si="129"/>
        <v>0.00014827348608409724</v>
      </c>
      <c r="DB256" s="12">
        <f t="shared" si="129"/>
        <v>0.00019188333493236112</v>
      </c>
      <c r="DC256" s="12">
        <f t="shared" si="129"/>
        <v>0.0001308295465447917</v>
      </c>
      <c r="DD256" s="12">
        <f t="shared" si="129"/>
        <v>0.0002006053047020139</v>
      </c>
      <c r="DE256" s="12">
        <f t="shared" si="129"/>
        <v>0.0021194386540256253</v>
      </c>
      <c r="DF256" s="12">
        <f t="shared" si="129"/>
        <v>0.45011469390247094</v>
      </c>
      <c r="DG256" s="12">
        <f t="shared" si="129"/>
        <v>0.00015699545585375</v>
      </c>
      <c r="DH256" s="12">
        <f t="shared" si="129"/>
        <v>0.0008634750071956251</v>
      </c>
      <c r="DI256" s="12">
        <f t="shared" si="129"/>
        <v>0.0002791030326288889</v>
      </c>
      <c r="DJ256" s="12">
        <f t="shared" si="129"/>
        <v>2.6165909308958335E-05</v>
      </c>
      <c r="DK256" s="12">
        <f t="shared" si="129"/>
        <v>0.00014827348608409724</v>
      </c>
      <c r="DL256" s="12">
        <f t="shared" si="129"/>
        <v>0.00078497727926875</v>
      </c>
      <c r="DM256" s="12">
        <f t="shared" si="129"/>
        <v>2.6165909308958335E-05</v>
      </c>
      <c r="DN256" s="12">
        <f t="shared" si="129"/>
        <v>0.00014827348608409724</v>
      </c>
      <c r="DO256" s="12">
        <f t="shared" si="129"/>
        <v>3.488787907861111E-05</v>
      </c>
      <c r="DP256" s="12">
        <f t="shared" si="129"/>
        <v>8.721969769652778E-06</v>
      </c>
      <c r="DQ256" s="12">
        <f t="shared" si="129"/>
        <v>3.488787907861111E-05</v>
      </c>
      <c r="DR256" s="12">
        <f t="shared" si="129"/>
        <v>0</v>
      </c>
      <c r="DS256" s="12">
        <f t="shared" si="129"/>
        <v>0.0020845507749470142</v>
      </c>
      <c r="DT256" s="12">
        <f t="shared" si="129"/>
        <v>4.360984884826389E-05</v>
      </c>
      <c r="DU256" s="12">
        <f t="shared" si="129"/>
        <v>2.6165909308958335E-05</v>
      </c>
      <c r="DV256" s="12">
        <f t="shared" si="129"/>
        <v>1.7443939539305556E-05</v>
      </c>
      <c r="DW256" s="12">
        <f t="shared" si="129"/>
        <v>3.488787907861111E-05</v>
      </c>
      <c r="DX256" s="12">
        <f t="shared" si="129"/>
        <v>0.000392488639634375</v>
      </c>
      <c r="DY256" s="12">
        <f t="shared" si="129"/>
        <v>5.233181861791667E-05</v>
      </c>
      <c r="DZ256" s="12">
        <f t="shared" si="129"/>
        <v>6.105378838756945E-05</v>
      </c>
      <c r="EA256" s="12">
        <f t="shared" si="129"/>
        <v>7.8497727926875E-05</v>
      </c>
      <c r="EB256" s="12">
        <f t="shared" si="129"/>
        <v>6.105378838756945E-05</v>
      </c>
      <c r="EC256" s="12">
        <f t="shared" si="129"/>
        <v>7.8497727926875E-05</v>
      </c>
      <c r="ED256" s="12">
        <f t="shared" si="129"/>
        <v>6.977575815722223E-05</v>
      </c>
      <c r="EE256" s="12">
        <f t="shared" si="129"/>
        <v>2.6165909308958335E-05</v>
      </c>
      <c r="EF256" s="12">
        <f t="shared" si="129"/>
        <v>7.8497727926875E-05</v>
      </c>
      <c r="EG256" s="12">
        <f t="shared" si="129"/>
        <v>2.6165909308958335E-05</v>
      </c>
    </row>
    <row r="257" spans="2:137" ht="4.5" customHeight="1">
      <c r="B257" s="13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  <c r="DL257" s="8"/>
      <c r="DM257" s="8"/>
      <c r="DN257" s="8"/>
      <c r="DO257" s="8"/>
      <c r="DP257" s="8"/>
      <c r="DQ257" s="8"/>
      <c r="DR257" s="8"/>
      <c r="DS257" s="8"/>
      <c r="DT257" s="8"/>
      <c r="DU257" s="8"/>
      <c r="DV257" s="8"/>
      <c r="DW257" s="8"/>
      <c r="DX257" s="8"/>
      <c r="DY257" s="8"/>
      <c r="DZ257" s="8"/>
      <c r="EA257" s="8"/>
      <c r="EB257" s="8"/>
      <c r="EC257" s="8"/>
      <c r="ED257" s="8"/>
      <c r="EE257" s="8"/>
      <c r="EF257" s="8"/>
      <c r="EG257" s="8"/>
    </row>
    <row r="258" spans="1:137" ht="12.75">
      <c r="A258" s="3" t="s">
        <v>101</v>
      </c>
      <c r="B258" s="13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/>
      <c r="DM258" s="8"/>
      <c r="DN258" s="8"/>
      <c r="DO258" s="8"/>
      <c r="DP258" s="8"/>
      <c r="DQ258" s="8"/>
      <c r="DR258" s="8"/>
      <c r="DS258" s="8"/>
      <c r="DT258" s="8"/>
      <c r="DU258" s="8"/>
      <c r="DV258" s="8"/>
      <c r="DW258" s="8"/>
      <c r="DX258" s="8"/>
      <c r="DY258" s="8"/>
      <c r="DZ258" s="8"/>
      <c r="EA258" s="8"/>
      <c r="EB258" s="8"/>
      <c r="EC258" s="8"/>
      <c r="ED258" s="8"/>
      <c r="EE258" s="8"/>
      <c r="EF258" s="8"/>
      <c r="EG258" s="8"/>
    </row>
    <row r="259" spans="2:137" ht="12.75">
      <c r="B259" s="7" t="s">
        <v>100</v>
      </c>
      <c r="C259" s="8">
        <v>21</v>
      </c>
      <c r="D259" s="8">
        <v>44</v>
      </c>
      <c r="E259" s="8">
        <v>11</v>
      </c>
      <c r="F259" s="8">
        <v>3</v>
      </c>
      <c r="G259" s="8">
        <v>18</v>
      </c>
      <c r="H259" s="8">
        <v>53</v>
      </c>
      <c r="I259" s="8">
        <v>16</v>
      </c>
      <c r="J259" s="8">
        <v>18</v>
      </c>
      <c r="K259" s="8">
        <v>11</v>
      </c>
      <c r="L259" s="8">
        <v>6</v>
      </c>
      <c r="M259" s="8">
        <v>6</v>
      </c>
      <c r="N259" s="8">
        <v>67</v>
      </c>
      <c r="O259" s="8">
        <v>37</v>
      </c>
      <c r="P259" s="8">
        <v>5</v>
      </c>
      <c r="Q259" s="8">
        <v>6</v>
      </c>
      <c r="R259" s="8">
        <v>62</v>
      </c>
      <c r="S259" s="8">
        <v>27795</v>
      </c>
      <c r="T259" s="8">
        <v>2331</v>
      </c>
      <c r="U259" s="8">
        <v>7</v>
      </c>
      <c r="V259" s="8">
        <v>7</v>
      </c>
      <c r="W259" s="8">
        <v>5</v>
      </c>
      <c r="X259" s="8">
        <v>5</v>
      </c>
      <c r="Y259" s="8">
        <v>131</v>
      </c>
      <c r="Z259" s="8">
        <v>202</v>
      </c>
      <c r="AA259" s="8">
        <v>6</v>
      </c>
      <c r="AB259" s="8">
        <v>5</v>
      </c>
      <c r="AC259" s="8">
        <v>7</v>
      </c>
      <c r="AD259" s="8">
        <v>9</v>
      </c>
      <c r="AE259" s="8">
        <v>10</v>
      </c>
      <c r="AF259" s="8">
        <v>34</v>
      </c>
      <c r="AG259" s="8">
        <v>214</v>
      </c>
      <c r="AH259" s="8">
        <v>7</v>
      </c>
      <c r="AI259" s="8">
        <v>0</v>
      </c>
      <c r="AJ259" s="8">
        <v>25</v>
      </c>
      <c r="AK259" s="8">
        <v>2</v>
      </c>
      <c r="AL259" s="8">
        <v>55</v>
      </c>
      <c r="AM259" s="8">
        <v>6</v>
      </c>
      <c r="AN259" s="8">
        <v>7</v>
      </c>
      <c r="AO259" s="8">
        <v>53</v>
      </c>
      <c r="AP259" s="8">
        <v>88</v>
      </c>
      <c r="AQ259" s="8">
        <v>23</v>
      </c>
      <c r="AR259" s="8">
        <v>12</v>
      </c>
      <c r="AS259" s="8">
        <v>15</v>
      </c>
      <c r="AT259" s="8">
        <v>17</v>
      </c>
      <c r="AU259" s="8">
        <v>12</v>
      </c>
      <c r="AV259" s="8">
        <v>12</v>
      </c>
      <c r="AW259" s="8">
        <v>26</v>
      </c>
      <c r="AX259" s="8">
        <v>26</v>
      </c>
      <c r="AY259" s="8">
        <v>6</v>
      </c>
      <c r="AZ259" s="8">
        <v>444</v>
      </c>
      <c r="BA259" s="8">
        <v>7</v>
      </c>
      <c r="BB259" s="8">
        <v>10</v>
      </c>
      <c r="BC259" s="8">
        <v>15</v>
      </c>
      <c r="BD259" s="8">
        <v>64</v>
      </c>
      <c r="BE259" s="8">
        <v>4</v>
      </c>
      <c r="BF259" s="8">
        <v>11</v>
      </c>
      <c r="BG259" s="8">
        <v>1</v>
      </c>
      <c r="BH259" s="8">
        <v>5</v>
      </c>
      <c r="BI259" s="8">
        <v>5</v>
      </c>
      <c r="BJ259" s="8">
        <v>15</v>
      </c>
      <c r="BK259" s="8">
        <v>3</v>
      </c>
      <c r="BL259" s="8">
        <v>30</v>
      </c>
      <c r="BM259" s="8">
        <v>8</v>
      </c>
      <c r="BN259" s="8">
        <v>7</v>
      </c>
      <c r="BO259" s="8">
        <v>4</v>
      </c>
      <c r="BP259" s="8">
        <v>2</v>
      </c>
      <c r="BQ259" s="8">
        <v>88</v>
      </c>
      <c r="BR259" s="8">
        <v>5</v>
      </c>
      <c r="BS259" s="8">
        <v>1</v>
      </c>
      <c r="BT259" s="8">
        <v>15</v>
      </c>
      <c r="BU259" s="8">
        <v>23</v>
      </c>
      <c r="BV259" s="8">
        <v>28722</v>
      </c>
      <c r="BW259" s="8">
        <v>3</v>
      </c>
      <c r="BX259" s="8">
        <v>5</v>
      </c>
      <c r="BY259" s="8">
        <v>5</v>
      </c>
      <c r="BZ259" s="8">
        <v>1</v>
      </c>
      <c r="CA259" s="8">
        <v>5</v>
      </c>
      <c r="CB259" s="8">
        <v>0</v>
      </c>
      <c r="CC259" s="8">
        <v>4</v>
      </c>
      <c r="CD259" s="8">
        <v>2</v>
      </c>
      <c r="CE259" s="8">
        <v>6</v>
      </c>
      <c r="CF259" s="8">
        <v>6</v>
      </c>
      <c r="CG259" s="8">
        <v>8</v>
      </c>
      <c r="CH259" s="8">
        <v>10</v>
      </c>
      <c r="CI259" s="8">
        <v>25</v>
      </c>
      <c r="CJ259" s="8">
        <v>6</v>
      </c>
      <c r="CK259" s="8">
        <v>8</v>
      </c>
      <c r="CL259" s="8">
        <v>11</v>
      </c>
      <c r="CM259" s="8">
        <v>3</v>
      </c>
      <c r="CN259" s="8">
        <v>13</v>
      </c>
      <c r="CO259" s="8">
        <v>4</v>
      </c>
      <c r="CP259" s="8">
        <v>7</v>
      </c>
      <c r="CQ259" s="8">
        <v>13</v>
      </c>
      <c r="CR259" s="8">
        <v>6</v>
      </c>
      <c r="CS259" s="8">
        <v>13</v>
      </c>
      <c r="CT259" s="8">
        <v>3</v>
      </c>
      <c r="CU259" s="8">
        <v>1</v>
      </c>
      <c r="CV259" s="8">
        <v>12</v>
      </c>
      <c r="CW259" s="8">
        <v>66</v>
      </c>
      <c r="CX259" s="8">
        <v>26</v>
      </c>
      <c r="CY259" s="8">
        <v>4</v>
      </c>
      <c r="CZ259" s="8">
        <v>16</v>
      </c>
      <c r="DA259" s="8">
        <v>21</v>
      </c>
      <c r="DB259" s="8">
        <v>18</v>
      </c>
      <c r="DC259" s="8">
        <v>11</v>
      </c>
      <c r="DD259" s="8">
        <v>42</v>
      </c>
      <c r="DE259" s="8">
        <v>170</v>
      </c>
      <c r="DF259" s="8">
        <v>105033</v>
      </c>
      <c r="DG259" s="8">
        <v>30</v>
      </c>
      <c r="DH259" s="8">
        <v>254</v>
      </c>
      <c r="DI259" s="8">
        <v>10</v>
      </c>
      <c r="DJ259" s="8">
        <v>12</v>
      </c>
      <c r="DK259" s="8">
        <v>34</v>
      </c>
      <c r="DL259" s="8">
        <v>89</v>
      </c>
      <c r="DM259" s="8">
        <v>6</v>
      </c>
      <c r="DN259" s="8">
        <v>13</v>
      </c>
      <c r="DO259" s="8">
        <v>13</v>
      </c>
      <c r="DP259" s="8">
        <v>23</v>
      </c>
      <c r="DQ259" s="8">
        <v>10</v>
      </c>
      <c r="DR259" s="8">
        <v>1</v>
      </c>
      <c r="DS259" s="8">
        <v>600</v>
      </c>
      <c r="DT259" s="8">
        <v>15</v>
      </c>
      <c r="DU259" s="8">
        <v>2</v>
      </c>
      <c r="DV259" s="8">
        <v>8</v>
      </c>
      <c r="DW259" s="8">
        <v>9</v>
      </c>
      <c r="DX259" s="8">
        <v>588</v>
      </c>
      <c r="DY259" s="8">
        <v>4</v>
      </c>
      <c r="DZ259" s="8">
        <v>15</v>
      </c>
      <c r="EA259" s="8">
        <v>21</v>
      </c>
      <c r="EB259" s="8">
        <v>36</v>
      </c>
      <c r="EC259" s="8">
        <v>14</v>
      </c>
      <c r="ED259" s="8">
        <v>12</v>
      </c>
      <c r="EE259" s="8">
        <v>2</v>
      </c>
      <c r="EF259" s="8">
        <v>8</v>
      </c>
      <c r="EG259" s="8">
        <v>1</v>
      </c>
    </row>
    <row r="260" spans="1:137" ht="12.75">
      <c r="A260" s="9" t="s">
        <v>14</v>
      </c>
      <c r="C260" s="8">
        <v>21</v>
      </c>
      <c r="D260" s="8">
        <v>44</v>
      </c>
      <c r="E260" s="8">
        <v>11</v>
      </c>
      <c r="F260" s="8">
        <v>3</v>
      </c>
      <c r="G260" s="8">
        <v>18</v>
      </c>
      <c r="H260" s="8">
        <v>53</v>
      </c>
      <c r="I260" s="8">
        <v>16</v>
      </c>
      <c r="J260" s="8">
        <v>18</v>
      </c>
      <c r="K260" s="8">
        <v>11</v>
      </c>
      <c r="L260" s="8">
        <v>6</v>
      </c>
      <c r="M260" s="8">
        <v>6</v>
      </c>
      <c r="N260" s="8">
        <v>67</v>
      </c>
      <c r="O260" s="8">
        <v>37</v>
      </c>
      <c r="P260" s="8">
        <v>5</v>
      </c>
      <c r="Q260" s="8">
        <v>6</v>
      </c>
      <c r="R260" s="8">
        <v>62</v>
      </c>
      <c r="S260" s="8">
        <v>27795</v>
      </c>
      <c r="T260" s="8">
        <v>2331</v>
      </c>
      <c r="U260" s="8">
        <v>7</v>
      </c>
      <c r="V260" s="8">
        <v>7</v>
      </c>
      <c r="W260" s="8">
        <v>5</v>
      </c>
      <c r="X260" s="8">
        <v>5</v>
      </c>
      <c r="Y260" s="8">
        <v>131</v>
      </c>
      <c r="Z260" s="8">
        <v>202</v>
      </c>
      <c r="AA260" s="8">
        <v>6</v>
      </c>
      <c r="AB260" s="8">
        <v>5</v>
      </c>
      <c r="AC260" s="8">
        <v>7</v>
      </c>
      <c r="AD260" s="8">
        <v>9</v>
      </c>
      <c r="AE260" s="8">
        <v>10</v>
      </c>
      <c r="AF260" s="8">
        <v>34</v>
      </c>
      <c r="AG260" s="8">
        <v>214</v>
      </c>
      <c r="AH260" s="8">
        <v>7</v>
      </c>
      <c r="AI260" s="8">
        <v>0</v>
      </c>
      <c r="AJ260" s="8">
        <v>25</v>
      </c>
      <c r="AK260" s="8">
        <v>2</v>
      </c>
      <c r="AL260" s="8">
        <v>55</v>
      </c>
      <c r="AM260" s="8">
        <v>6</v>
      </c>
      <c r="AN260" s="8">
        <v>7</v>
      </c>
      <c r="AO260" s="8">
        <v>53</v>
      </c>
      <c r="AP260" s="8">
        <v>88</v>
      </c>
      <c r="AQ260" s="8">
        <v>23</v>
      </c>
      <c r="AR260" s="8">
        <v>12</v>
      </c>
      <c r="AS260" s="8">
        <v>15</v>
      </c>
      <c r="AT260" s="8">
        <v>17</v>
      </c>
      <c r="AU260" s="8">
        <v>12</v>
      </c>
      <c r="AV260" s="8">
        <v>12</v>
      </c>
      <c r="AW260" s="8">
        <v>26</v>
      </c>
      <c r="AX260" s="8">
        <v>26</v>
      </c>
      <c r="AY260" s="8">
        <v>6</v>
      </c>
      <c r="AZ260" s="8">
        <v>444</v>
      </c>
      <c r="BA260" s="8">
        <v>7</v>
      </c>
      <c r="BB260" s="8">
        <v>10</v>
      </c>
      <c r="BC260" s="8">
        <v>15</v>
      </c>
      <c r="BD260" s="8">
        <v>64</v>
      </c>
      <c r="BE260" s="8">
        <v>4</v>
      </c>
      <c r="BF260" s="8">
        <v>11</v>
      </c>
      <c r="BG260" s="8">
        <v>1</v>
      </c>
      <c r="BH260" s="8">
        <v>5</v>
      </c>
      <c r="BI260" s="8">
        <v>5</v>
      </c>
      <c r="BJ260" s="8">
        <v>15</v>
      </c>
      <c r="BK260" s="8">
        <v>3</v>
      </c>
      <c r="BL260" s="8">
        <v>30</v>
      </c>
      <c r="BM260" s="8">
        <v>8</v>
      </c>
      <c r="BN260" s="8">
        <v>7</v>
      </c>
      <c r="BO260" s="8">
        <v>4</v>
      </c>
      <c r="BP260" s="8">
        <v>2</v>
      </c>
      <c r="BQ260" s="8">
        <v>88</v>
      </c>
      <c r="BR260" s="8">
        <v>5</v>
      </c>
      <c r="BS260" s="8">
        <v>1</v>
      </c>
      <c r="BT260" s="8">
        <v>15</v>
      </c>
      <c r="BU260" s="8">
        <v>23</v>
      </c>
      <c r="BV260" s="8">
        <v>28722</v>
      </c>
      <c r="BW260" s="8">
        <v>3</v>
      </c>
      <c r="BX260" s="8">
        <v>5</v>
      </c>
      <c r="BY260" s="8">
        <v>5</v>
      </c>
      <c r="BZ260" s="8">
        <v>1</v>
      </c>
      <c r="CA260" s="8">
        <v>5</v>
      </c>
      <c r="CB260" s="8">
        <v>0</v>
      </c>
      <c r="CC260" s="8">
        <v>4</v>
      </c>
      <c r="CD260" s="8">
        <v>2</v>
      </c>
      <c r="CE260" s="8">
        <v>6</v>
      </c>
      <c r="CF260" s="8">
        <v>6</v>
      </c>
      <c r="CG260" s="8">
        <v>8</v>
      </c>
      <c r="CH260" s="8">
        <v>10</v>
      </c>
      <c r="CI260" s="8">
        <v>25</v>
      </c>
      <c r="CJ260" s="8">
        <v>6</v>
      </c>
      <c r="CK260" s="8">
        <v>8</v>
      </c>
      <c r="CL260" s="8">
        <v>11</v>
      </c>
      <c r="CM260" s="8">
        <v>3</v>
      </c>
      <c r="CN260" s="8">
        <v>13</v>
      </c>
      <c r="CO260" s="8">
        <v>4</v>
      </c>
      <c r="CP260" s="8">
        <v>7</v>
      </c>
      <c r="CQ260" s="8">
        <v>13</v>
      </c>
      <c r="CR260" s="8">
        <v>6</v>
      </c>
      <c r="CS260" s="8">
        <v>13</v>
      </c>
      <c r="CT260" s="8">
        <v>3</v>
      </c>
      <c r="CU260" s="8">
        <v>1</v>
      </c>
      <c r="CV260" s="8">
        <v>12</v>
      </c>
      <c r="CW260" s="8">
        <v>66</v>
      </c>
      <c r="CX260" s="8">
        <v>26</v>
      </c>
      <c r="CY260" s="8">
        <v>4</v>
      </c>
      <c r="CZ260" s="8">
        <v>16</v>
      </c>
      <c r="DA260" s="8">
        <v>21</v>
      </c>
      <c r="DB260" s="8">
        <v>18</v>
      </c>
      <c r="DC260" s="8">
        <v>11</v>
      </c>
      <c r="DD260" s="8">
        <v>42</v>
      </c>
      <c r="DE260" s="8">
        <v>170</v>
      </c>
      <c r="DF260" s="8">
        <v>105033</v>
      </c>
      <c r="DG260" s="8">
        <v>30</v>
      </c>
      <c r="DH260" s="8">
        <v>254</v>
      </c>
      <c r="DI260" s="8">
        <v>10</v>
      </c>
      <c r="DJ260" s="8">
        <v>12</v>
      </c>
      <c r="DK260" s="8">
        <v>34</v>
      </c>
      <c r="DL260" s="8">
        <v>89</v>
      </c>
      <c r="DM260" s="8">
        <v>6</v>
      </c>
      <c r="DN260" s="8">
        <v>13</v>
      </c>
      <c r="DO260" s="8">
        <v>13</v>
      </c>
      <c r="DP260" s="8">
        <v>23</v>
      </c>
      <c r="DQ260" s="8">
        <v>10</v>
      </c>
      <c r="DR260" s="8">
        <v>1</v>
      </c>
      <c r="DS260" s="8">
        <v>600</v>
      </c>
      <c r="DT260" s="8">
        <v>15</v>
      </c>
      <c r="DU260" s="8">
        <v>2</v>
      </c>
      <c r="DV260" s="8">
        <v>8</v>
      </c>
      <c r="DW260" s="8">
        <v>9</v>
      </c>
      <c r="DX260" s="8">
        <v>588</v>
      </c>
      <c r="DY260" s="8">
        <v>4</v>
      </c>
      <c r="DZ260" s="8">
        <v>15</v>
      </c>
      <c r="EA260" s="8">
        <v>21</v>
      </c>
      <c r="EB260" s="8">
        <v>36</v>
      </c>
      <c r="EC260" s="8">
        <v>14</v>
      </c>
      <c r="ED260" s="8">
        <v>12</v>
      </c>
      <c r="EE260" s="8">
        <v>2</v>
      </c>
      <c r="EF260" s="8">
        <v>8</v>
      </c>
      <c r="EG260" s="8">
        <v>1</v>
      </c>
    </row>
    <row r="261" spans="2:137" s="10" customFormat="1" ht="12.75">
      <c r="B261" s="11" t="s">
        <v>118</v>
      </c>
      <c r="C261" s="12">
        <f aca="true" t="shared" si="130" ref="C261:AH261">C260/168451</f>
        <v>0.00012466533294548562</v>
      </c>
      <c r="D261" s="12">
        <f t="shared" si="130"/>
        <v>0.0002612035547429223</v>
      </c>
      <c r="E261" s="12">
        <f t="shared" si="130"/>
        <v>6.530088868573057E-05</v>
      </c>
      <c r="F261" s="12">
        <f t="shared" si="130"/>
        <v>1.780933327792652E-05</v>
      </c>
      <c r="G261" s="12">
        <f t="shared" si="130"/>
        <v>0.0001068559996675591</v>
      </c>
      <c r="H261" s="12">
        <f t="shared" si="130"/>
        <v>0.00031463155457670184</v>
      </c>
      <c r="I261" s="12">
        <f t="shared" si="130"/>
        <v>9.49831108156081E-05</v>
      </c>
      <c r="J261" s="12">
        <f t="shared" si="130"/>
        <v>0.0001068559996675591</v>
      </c>
      <c r="K261" s="12">
        <f t="shared" si="130"/>
        <v>6.530088868573057E-05</v>
      </c>
      <c r="L261" s="12">
        <f t="shared" si="130"/>
        <v>3.561866655585304E-05</v>
      </c>
      <c r="M261" s="12">
        <f t="shared" si="130"/>
        <v>3.561866655585304E-05</v>
      </c>
      <c r="N261" s="12">
        <f t="shared" si="130"/>
        <v>0.00039774177654035894</v>
      </c>
      <c r="O261" s="12">
        <f t="shared" si="130"/>
        <v>0.00021964844376109373</v>
      </c>
      <c r="P261" s="12">
        <f t="shared" si="130"/>
        <v>2.9682222129877532E-05</v>
      </c>
      <c r="Q261" s="12">
        <f t="shared" si="130"/>
        <v>3.561866655585304E-05</v>
      </c>
      <c r="R261" s="12">
        <f t="shared" si="130"/>
        <v>0.0003680595544104814</v>
      </c>
      <c r="S261" s="12">
        <f t="shared" si="130"/>
        <v>0.1650034728199892</v>
      </c>
      <c r="T261" s="12">
        <f t="shared" si="130"/>
        <v>0.013837851956948906</v>
      </c>
      <c r="U261" s="12">
        <f t="shared" si="130"/>
        <v>4.155511098182854E-05</v>
      </c>
      <c r="V261" s="12">
        <f t="shared" si="130"/>
        <v>4.155511098182854E-05</v>
      </c>
      <c r="W261" s="12">
        <f t="shared" si="130"/>
        <v>2.9682222129877532E-05</v>
      </c>
      <c r="X261" s="12">
        <f t="shared" si="130"/>
        <v>2.9682222129877532E-05</v>
      </c>
      <c r="Y261" s="12">
        <f t="shared" si="130"/>
        <v>0.0007776742198027913</v>
      </c>
      <c r="Z261" s="12">
        <f t="shared" si="130"/>
        <v>0.0011991617740470522</v>
      </c>
      <c r="AA261" s="12">
        <f t="shared" si="130"/>
        <v>3.561866655585304E-05</v>
      </c>
      <c r="AB261" s="12">
        <f t="shared" si="130"/>
        <v>2.9682222129877532E-05</v>
      </c>
      <c r="AC261" s="12">
        <f t="shared" si="130"/>
        <v>4.155511098182854E-05</v>
      </c>
      <c r="AD261" s="12">
        <f t="shared" si="130"/>
        <v>5.342799983377955E-05</v>
      </c>
      <c r="AE261" s="12">
        <f t="shared" si="130"/>
        <v>5.9364444259755065E-05</v>
      </c>
      <c r="AF261" s="12">
        <f t="shared" si="130"/>
        <v>0.0002018391104831672</v>
      </c>
      <c r="AG261" s="12">
        <f t="shared" si="130"/>
        <v>0.0012703991071587584</v>
      </c>
      <c r="AH261" s="12">
        <f t="shared" si="130"/>
        <v>4.155511098182854E-05</v>
      </c>
      <c r="AI261" s="12">
        <f aca="true" t="shared" si="131" ref="AI261:CT261">AI260/168451</f>
        <v>0</v>
      </c>
      <c r="AJ261" s="12">
        <f t="shared" si="131"/>
        <v>0.00014841111064938767</v>
      </c>
      <c r="AK261" s="12">
        <f t="shared" si="131"/>
        <v>1.1872888851951012E-05</v>
      </c>
      <c r="AL261" s="12">
        <f t="shared" si="131"/>
        <v>0.0003265044434286528</v>
      </c>
      <c r="AM261" s="12">
        <f t="shared" si="131"/>
        <v>3.561866655585304E-05</v>
      </c>
      <c r="AN261" s="12">
        <f t="shared" si="131"/>
        <v>4.155511098182854E-05</v>
      </c>
      <c r="AO261" s="12">
        <f t="shared" si="131"/>
        <v>0.00031463155457670184</v>
      </c>
      <c r="AP261" s="12">
        <f t="shared" si="131"/>
        <v>0.0005224071094858446</v>
      </c>
      <c r="AQ261" s="12">
        <f t="shared" si="131"/>
        <v>0.00013653822179743663</v>
      </c>
      <c r="AR261" s="12">
        <f t="shared" si="131"/>
        <v>7.123733311170607E-05</v>
      </c>
      <c r="AS261" s="12">
        <f t="shared" si="131"/>
        <v>8.904666638963259E-05</v>
      </c>
      <c r="AT261" s="12">
        <f t="shared" si="131"/>
        <v>0.0001009195552415836</v>
      </c>
      <c r="AU261" s="12">
        <f t="shared" si="131"/>
        <v>7.123733311170607E-05</v>
      </c>
      <c r="AV261" s="12">
        <f t="shared" si="131"/>
        <v>7.123733311170607E-05</v>
      </c>
      <c r="AW261" s="12">
        <f t="shared" si="131"/>
        <v>0.00015434755507536316</v>
      </c>
      <c r="AX261" s="12">
        <f t="shared" si="131"/>
        <v>0.00015434755507536316</v>
      </c>
      <c r="AY261" s="12">
        <f t="shared" si="131"/>
        <v>3.561866655585304E-05</v>
      </c>
      <c r="AZ261" s="12">
        <f t="shared" si="131"/>
        <v>0.0026357813251331247</v>
      </c>
      <c r="BA261" s="12">
        <f t="shared" si="131"/>
        <v>4.155511098182854E-05</v>
      </c>
      <c r="BB261" s="12">
        <f t="shared" si="131"/>
        <v>5.9364444259755065E-05</v>
      </c>
      <c r="BC261" s="12">
        <f t="shared" si="131"/>
        <v>8.904666638963259E-05</v>
      </c>
      <c r="BD261" s="12">
        <f t="shared" si="131"/>
        <v>0.0003799324432624324</v>
      </c>
      <c r="BE261" s="12">
        <f t="shared" si="131"/>
        <v>2.3745777703902024E-05</v>
      </c>
      <c r="BF261" s="12">
        <f t="shared" si="131"/>
        <v>6.530088868573057E-05</v>
      </c>
      <c r="BG261" s="12">
        <f t="shared" si="131"/>
        <v>5.936444425975506E-06</v>
      </c>
      <c r="BH261" s="12">
        <f t="shared" si="131"/>
        <v>2.9682222129877532E-05</v>
      </c>
      <c r="BI261" s="12">
        <f t="shared" si="131"/>
        <v>2.9682222129877532E-05</v>
      </c>
      <c r="BJ261" s="12">
        <f t="shared" si="131"/>
        <v>8.904666638963259E-05</v>
      </c>
      <c r="BK261" s="12">
        <f t="shared" si="131"/>
        <v>1.780933327792652E-05</v>
      </c>
      <c r="BL261" s="12">
        <f t="shared" si="131"/>
        <v>0.00017809333277926518</v>
      </c>
      <c r="BM261" s="12">
        <f t="shared" si="131"/>
        <v>4.749155540780405E-05</v>
      </c>
      <c r="BN261" s="12">
        <f t="shared" si="131"/>
        <v>4.155511098182854E-05</v>
      </c>
      <c r="BO261" s="12">
        <f t="shared" si="131"/>
        <v>2.3745777703902024E-05</v>
      </c>
      <c r="BP261" s="12">
        <f t="shared" si="131"/>
        <v>1.1872888851951012E-05</v>
      </c>
      <c r="BQ261" s="12">
        <f t="shared" si="131"/>
        <v>0.0005224071094858446</v>
      </c>
      <c r="BR261" s="12">
        <f t="shared" si="131"/>
        <v>2.9682222129877532E-05</v>
      </c>
      <c r="BS261" s="12">
        <f t="shared" si="131"/>
        <v>5.936444425975506E-06</v>
      </c>
      <c r="BT261" s="12">
        <f t="shared" si="131"/>
        <v>8.904666638963259E-05</v>
      </c>
      <c r="BU261" s="12">
        <f t="shared" si="131"/>
        <v>0.00013653822179743663</v>
      </c>
      <c r="BV261" s="12">
        <f t="shared" si="131"/>
        <v>0.1705065568028685</v>
      </c>
      <c r="BW261" s="12">
        <f t="shared" si="131"/>
        <v>1.780933327792652E-05</v>
      </c>
      <c r="BX261" s="12">
        <f t="shared" si="131"/>
        <v>2.9682222129877532E-05</v>
      </c>
      <c r="BY261" s="12">
        <f t="shared" si="131"/>
        <v>2.9682222129877532E-05</v>
      </c>
      <c r="BZ261" s="12">
        <f t="shared" si="131"/>
        <v>5.936444425975506E-06</v>
      </c>
      <c r="CA261" s="12">
        <f t="shared" si="131"/>
        <v>2.9682222129877532E-05</v>
      </c>
      <c r="CB261" s="12">
        <f t="shared" si="131"/>
        <v>0</v>
      </c>
      <c r="CC261" s="12">
        <f t="shared" si="131"/>
        <v>2.3745777703902024E-05</v>
      </c>
      <c r="CD261" s="12">
        <f t="shared" si="131"/>
        <v>1.1872888851951012E-05</v>
      </c>
      <c r="CE261" s="12">
        <f t="shared" si="131"/>
        <v>3.561866655585304E-05</v>
      </c>
      <c r="CF261" s="12">
        <f t="shared" si="131"/>
        <v>3.561866655585304E-05</v>
      </c>
      <c r="CG261" s="12">
        <f t="shared" si="131"/>
        <v>4.749155540780405E-05</v>
      </c>
      <c r="CH261" s="12">
        <f t="shared" si="131"/>
        <v>5.9364444259755065E-05</v>
      </c>
      <c r="CI261" s="12">
        <f t="shared" si="131"/>
        <v>0.00014841111064938767</v>
      </c>
      <c r="CJ261" s="12">
        <f t="shared" si="131"/>
        <v>3.561866655585304E-05</v>
      </c>
      <c r="CK261" s="12">
        <f t="shared" si="131"/>
        <v>4.749155540780405E-05</v>
      </c>
      <c r="CL261" s="12">
        <f t="shared" si="131"/>
        <v>6.530088868573057E-05</v>
      </c>
      <c r="CM261" s="12">
        <f t="shared" si="131"/>
        <v>1.780933327792652E-05</v>
      </c>
      <c r="CN261" s="12">
        <f t="shared" si="131"/>
        <v>7.717377753768158E-05</v>
      </c>
      <c r="CO261" s="12">
        <f t="shared" si="131"/>
        <v>2.3745777703902024E-05</v>
      </c>
      <c r="CP261" s="12">
        <f t="shared" si="131"/>
        <v>4.155511098182854E-05</v>
      </c>
      <c r="CQ261" s="12">
        <f t="shared" si="131"/>
        <v>7.717377753768158E-05</v>
      </c>
      <c r="CR261" s="12">
        <f t="shared" si="131"/>
        <v>3.561866655585304E-05</v>
      </c>
      <c r="CS261" s="12">
        <f t="shared" si="131"/>
        <v>7.717377753768158E-05</v>
      </c>
      <c r="CT261" s="12">
        <f t="shared" si="131"/>
        <v>1.780933327792652E-05</v>
      </c>
      <c r="CU261" s="12">
        <f aca="true" t="shared" si="132" ref="CU261:EG261">CU260/168451</f>
        <v>5.936444425975506E-06</v>
      </c>
      <c r="CV261" s="12">
        <f t="shared" si="132"/>
        <v>7.123733311170607E-05</v>
      </c>
      <c r="CW261" s="12">
        <f t="shared" si="132"/>
        <v>0.0003918053321143834</v>
      </c>
      <c r="CX261" s="12">
        <f t="shared" si="132"/>
        <v>0.00015434755507536316</v>
      </c>
      <c r="CY261" s="12">
        <f t="shared" si="132"/>
        <v>2.3745777703902024E-05</v>
      </c>
      <c r="CZ261" s="12">
        <f t="shared" si="132"/>
        <v>9.49831108156081E-05</v>
      </c>
      <c r="DA261" s="12">
        <f t="shared" si="132"/>
        <v>0.00012466533294548562</v>
      </c>
      <c r="DB261" s="12">
        <f t="shared" si="132"/>
        <v>0.0001068559996675591</v>
      </c>
      <c r="DC261" s="12">
        <f t="shared" si="132"/>
        <v>6.530088868573057E-05</v>
      </c>
      <c r="DD261" s="12">
        <f t="shared" si="132"/>
        <v>0.00024933066589097124</v>
      </c>
      <c r="DE261" s="12">
        <f t="shared" si="132"/>
        <v>0.001009195552415836</v>
      </c>
      <c r="DF261" s="12">
        <f t="shared" si="132"/>
        <v>0.6235225673934853</v>
      </c>
      <c r="DG261" s="12">
        <f t="shared" si="132"/>
        <v>0.00017809333277926518</v>
      </c>
      <c r="DH261" s="12">
        <f t="shared" si="132"/>
        <v>0.0015078568841977785</v>
      </c>
      <c r="DI261" s="12">
        <f t="shared" si="132"/>
        <v>5.9364444259755065E-05</v>
      </c>
      <c r="DJ261" s="12">
        <f t="shared" si="132"/>
        <v>7.123733311170607E-05</v>
      </c>
      <c r="DK261" s="12">
        <f t="shared" si="132"/>
        <v>0.0002018391104831672</v>
      </c>
      <c r="DL261" s="12">
        <f t="shared" si="132"/>
        <v>0.0005283435539118201</v>
      </c>
      <c r="DM261" s="12">
        <f t="shared" si="132"/>
        <v>3.561866655585304E-05</v>
      </c>
      <c r="DN261" s="12">
        <f t="shared" si="132"/>
        <v>7.717377753768158E-05</v>
      </c>
      <c r="DO261" s="12">
        <f t="shared" si="132"/>
        <v>7.717377753768158E-05</v>
      </c>
      <c r="DP261" s="12">
        <f t="shared" si="132"/>
        <v>0.00013653822179743663</v>
      </c>
      <c r="DQ261" s="12">
        <f t="shared" si="132"/>
        <v>5.9364444259755065E-05</v>
      </c>
      <c r="DR261" s="12">
        <f t="shared" si="132"/>
        <v>5.936444425975506E-06</v>
      </c>
      <c r="DS261" s="12">
        <f t="shared" si="132"/>
        <v>0.003561866655585304</v>
      </c>
      <c r="DT261" s="12">
        <f t="shared" si="132"/>
        <v>8.904666638963259E-05</v>
      </c>
      <c r="DU261" s="12">
        <f t="shared" si="132"/>
        <v>1.1872888851951012E-05</v>
      </c>
      <c r="DV261" s="12">
        <f t="shared" si="132"/>
        <v>4.749155540780405E-05</v>
      </c>
      <c r="DW261" s="12">
        <f t="shared" si="132"/>
        <v>5.342799983377955E-05</v>
      </c>
      <c r="DX261" s="12">
        <f t="shared" si="132"/>
        <v>0.0034906293224735976</v>
      </c>
      <c r="DY261" s="12">
        <f t="shared" si="132"/>
        <v>2.3745777703902024E-05</v>
      </c>
      <c r="DZ261" s="12">
        <f t="shared" si="132"/>
        <v>8.904666638963259E-05</v>
      </c>
      <c r="EA261" s="12">
        <f t="shared" si="132"/>
        <v>0.00012466533294548562</v>
      </c>
      <c r="EB261" s="12">
        <f t="shared" si="132"/>
        <v>0.0002137119993351182</v>
      </c>
      <c r="EC261" s="12">
        <f t="shared" si="132"/>
        <v>8.311022196365709E-05</v>
      </c>
      <c r="ED261" s="12">
        <f t="shared" si="132"/>
        <v>7.123733311170607E-05</v>
      </c>
      <c r="EE261" s="12">
        <f t="shared" si="132"/>
        <v>1.1872888851951012E-05</v>
      </c>
      <c r="EF261" s="12">
        <f t="shared" si="132"/>
        <v>4.749155540780405E-05</v>
      </c>
      <c r="EG261" s="12">
        <f t="shared" si="132"/>
        <v>5.936444425975506E-06</v>
      </c>
    </row>
    <row r="262" spans="2:137" ht="4.5" customHeight="1">
      <c r="B262" s="13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  <c r="DC262" s="8"/>
      <c r="DD262" s="8"/>
      <c r="DE262" s="8"/>
      <c r="DF262" s="8"/>
      <c r="DG262" s="8"/>
      <c r="DH262" s="8"/>
      <c r="DI262" s="8"/>
      <c r="DJ262" s="8"/>
      <c r="DK262" s="8"/>
      <c r="DL262" s="8"/>
      <c r="DM262" s="8"/>
      <c r="DN262" s="8"/>
      <c r="DO262" s="8"/>
      <c r="DP262" s="8"/>
      <c r="DQ262" s="8"/>
      <c r="DR262" s="8"/>
      <c r="DS262" s="8"/>
      <c r="DT262" s="8"/>
      <c r="DU262" s="8"/>
      <c r="DV262" s="8"/>
      <c r="DW262" s="8"/>
      <c r="DX262" s="8"/>
      <c r="DY262" s="8"/>
      <c r="DZ262" s="8"/>
      <c r="EA262" s="8"/>
      <c r="EB262" s="8"/>
      <c r="EC262" s="8"/>
      <c r="ED262" s="8"/>
      <c r="EE262" s="8"/>
      <c r="EF262" s="8"/>
      <c r="EG262" s="8"/>
    </row>
    <row r="263" spans="1:137" ht="12.75">
      <c r="A263" s="3" t="s">
        <v>103</v>
      </c>
      <c r="B263" s="13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  <c r="CX263" s="8"/>
      <c r="CY263" s="8"/>
      <c r="CZ263" s="8"/>
      <c r="DA263" s="8"/>
      <c r="DB263" s="8"/>
      <c r="DC263" s="8"/>
      <c r="DD263" s="8"/>
      <c r="DE263" s="8"/>
      <c r="DF263" s="8"/>
      <c r="DG263" s="8"/>
      <c r="DH263" s="8"/>
      <c r="DI263" s="8"/>
      <c r="DJ263" s="8"/>
      <c r="DK263" s="8"/>
      <c r="DL263" s="8"/>
      <c r="DM263" s="8"/>
      <c r="DN263" s="8"/>
      <c r="DO263" s="8"/>
      <c r="DP263" s="8"/>
      <c r="DQ263" s="8"/>
      <c r="DR263" s="8"/>
      <c r="DS263" s="8"/>
      <c r="DT263" s="8"/>
      <c r="DU263" s="8"/>
      <c r="DV263" s="8"/>
      <c r="DW263" s="8"/>
      <c r="DX263" s="8"/>
      <c r="DY263" s="8"/>
      <c r="DZ263" s="8"/>
      <c r="EA263" s="8"/>
      <c r="EB263" s="8"/>
      <c r="EC263" s="8"/>
      <c r="ED263" s="8"/>
      <c r="EE263" s="8"/>
      <c r="EF263" s="8"/>
      <c r="EG263" s="8"/>
    </row>
    <row r="264" spans="2:137" ht="12.75">
      <c r="B264" s="7" t="s">
        <v>102</v>
      </c>
      <c r="C264" s="8">
        <v>3</v>
      </c>
      <c r="D264" s="8">
        <v>6</v>
      </c>
      <c r="E264" s="8">
        <v>3</v>
      </c>
      <c r="F264" s="8">
        <v>3</v>
      </c>
      <c r="G264" s="8">
        <v>7</v>
      </c>
      <c r="H264" s="8">
        <v>2</v>
      </c>
      <c r="I264" s="8">
        <v>4</v>
      </c>
      <c r="J264" s="8">
        <v>0</v>
      </c>
      <c r="K264" s="8">
        <v>13</v>
      </c>
      <c r="L264" s="8">
        <v>6</v>
      </c>
      <c r="M264" s="8">
        <v>3</v>
      </c>
      <c r="N264" s="8">
        <v>19</v>
      </c>
      <c r="O264" s="8">
        <v>8</v>
      </c>
      <c r="P264" s="8">
        <v>0</v>
      </c>
      <c r="Q264" s="8">
        <v>0</v>
      </c>
      <c r="R264" s="8">
        <v>29</v>
      </c>
      <c r="S264" s="8">
        <v>6635</v>
      </c>
      <c r="T264" s="8">
        <v>277</v>
      </c>
      <c r="U264" s="8">
        <v>2</v>
      </c>
      <c r="V264" s="8">
        <v>3</v>
      </c>
      <c r="W264" s="8">
        <v>2</v>
      </c>
      <c r="X264" s="8">
        <v>0</v>
      </c>
      <c r="Y264" s="8">
        <v>33</v>
      </c>
      <c r="Z264" s="8">
        <v>29</v>
      </c>
      <c r="AA264" s="8">
        <v>4</v>
      </c>
      <c r="AB264" s="8">
        <v>0</v>
      </c>
      <c r="AC264" s="8">
        <v>0</v>
      </c>
      <c r="AD264" s="8">
        <v>3</v>
      </c>
      <c r="AE264" s="8">
        <v>3</v>
      </c>
      <c r="AF264" s="8">
        <v>6</v>
      </c>
      <c r="AG264" s="8">
        <v>42</v>
      </c>
      <c r="AH264" s="8">
        <v>2</v>
      </c>
      <c r="AI264" s="8">
        <v>0</v>
      </c>
      <c r="AJ264" s="8">
        <v>5</v>
      </c>
      <c r="AK264" s="8">
        <v>0</v>
      </c>
      <c r="AL264" s="8">
        <v>25</v>
      </c>
      <c r="AM264" s="8">
        <v>7</v>
      </c>
      <c r="AN264" s="8">
        <v>8</v>
      </c>
      <c r="AO264" s="8">
        <v>31</v>
      </c>
      <c r="AP264" s="8">
        <v>7</v>
      </c>
      <c r="AQ264" s="8">
        <v>4</v>
      </c>
      <c r="AR264" s="8">
        <v>8</v>
      </c>
      <c r="AS264" s="8">
        <v>2</v>
      </c>
      <c r="AT264" s="8">
        <v>2</v>
      </c>
      <c r="AU264" s="8">
        <v>0</v>
      </c>
      <c r="AV264" s="8">
        <v>4</v>
      </c>
      <c r="AW264" s="8">
        <v>9</v>
      </c>
      <c r="AX264" s="8">
        <v>1</v>
      </c>
      <c r="AY264" s="8">
        <v>4</v>
      </c>
      <c r="AZ264" s="8">
        <v>90</v>
      </c>
      <c r="BA264" s="8">
        <v>0</v>
      </c>
      <c r="BB264" s="8">
        <v>0</v>
      </c>
      <c r="BC264" s="8">
        <v>2</v>
      </c>
      <c r="BD264" s="8">
        <v>27</v>
      </c>
      <c r="BE264" s="8">
        <v>4</v>
      </c>
      <c r="BF264" s="8">
        <v>1</v>
      </c>
      <c r="BG264" s="8">
        <v>0</v>
      </c>
      <c r="BH264" s="8">
        <v>4</v>
      </c>
      <c r="BI264" s="8">
        <v>1</v>
      </c>
      <c r="BJ264" s="8">
        <v>3</v>
      </c>
      <c r="BK264" s="8">
        <v>0</v>
      </c>
      <c r="BL264" s="8">
        <v>0</v>
      </c>
      <c r="BM264" s="8">
        <v>1</v>
      </c>
      <c r="BN264" s="8">
        <v>2</v>
      </c>
      <c r="BO264" s="8">
        <v>3</v>
      </c>
      <c r="BP264" s="8">
        <v>3</v>
      </c>
      <c r="BQ264" s="8">
        <v>16</v>
      </c>
      <c r="BR264" s="8">
        <v>3</v>
      </c>
      <c r="BS264" s="8">
        <v>0</v>
      </c>
      <c r="BT264" s="8">
        <v>3</v>
      </c>
      <c r="BU264" s="8">
        <v>10</v>
      </c>
      <c r="BV264" s="8">
        <v>4895</v>
      </c>
      <c r="BW264" s="8">
        <v>4</v>
      </c>
      <c r="BX264" s="8">
        <v>3</v>
      </c>
      <c r="BY264" s="8">
        <v>2</v>
      </c>
      <c r="BZ264" s="8">
        <v>0</v>
      </c>
      <c r="CA264" s="8">
        <v>2</v>
      </c>
      <c r="CB264" s="8">
        <v>1</v>
      </c>
      <c r="CC264" s="8">
        <v>1</v>
      </c>
      <c r="CD264" s="8">
        <v>0</v>
      </c>
      <c r="CE264" s="8">
        <v>4</v>
      </c>
      <c r="CF264" s="8">
        <v>5</v>
      </c>
      <c r="CG264" s="8">
        <v>17</v>
      </c>
      <c r="CH264" s="8">
        <v>3</v>
      </c>
      <c r="CI264" s="8">
        <v>5</v>
      </c>
      <c r="CJ264" s="8">
        <v>0</v>
      </c>
      <c r="CK264" s="8">
        <v>1</v>
      </c>
      <c r="CL264" s="8">
        <v>3</v>
      </c>
      <c r="CM264" s="8">
        <v>1</v>
      </c>
      <c r="CN264" s="8">
        <v>0</v>
      </c>
      <c r="CO264" s="8">
        <v>0</v>
      </c>
      <c r="CP264" s="8">
        <v>2</v>
      </c>
      <c r="CQ264" s="8">
        <v>8</v>
      </c>
      <c r="CR264" s="8">
        <v>4</v>
      </c>
      <c r="CS264" s="8">
        <v>0</v>
      </c>
      <c r="CT264" s="8">
        <v>0</v>
      </c>
      <c r="CU264" s="8">
        <v>0</v>
      </c>
      <c r="CV264" s="8">
        <v>0</v>
      </c>
      <c r="CW264" s="8">
        <v>29</v>
      </c>
      <c r="CX264" s="8">
        <v>4</v>
      </c>
      <c r="CY264" s="8">
        <v>2</v>
      </c>
      <c r="CZ264" s="8">
        <v>2</v>
      </c>
      <c r="DA264" s="8">
        <v>5</v>
      </c>
      <c r="DB264" s="8">
        <v>3</v>
      </c>
      <c r="DC264" s="8">
        <v>5</v>
      </c>
      <c r="DD264" s="8">
        <v>6</v>
      </c>
      <c r="DE264" s="8">
        <v>75</v>
      </c>
      <c r="DF264" s="8">
        <v>19067</v>
      </c>
      <c r="DG264" s="8">
        <v>11</v>
      </c>
      <c r="DH264" s="8">
        <v>53</v>
      </c>
      <c r="DI264" s="8">
        <v>3</v>
      </c>
      <c r="DJ264" s="8">
        <v>21</v>
      </c>
      <c r="DK264" s="8">
        <v>17</v>
      </c>
      <c r="DL264" s="8">
        <v>27</v>
      </c>
      <c r="DM264" s="8">
        <v>10</v>
      </c>
      <c r="DN264" s="8">
        <v>6</v>
      </c>
      <c r="DO264" s="8">
        <v>9</v>
      </c>
      <c r="DP264" s="8">
        <v>3</v>
      </c>
      <c r="DQ264" s="8">
        <v>2</v>
      </c>
      <c r="DR264" s="8">
        <v>1</v>
      </c>
      <c r="DS264" s="8">
        <v>60</v>
      </c>
      <c r="DT264" s="8">
        <v>1</v>
      </c>
      <c r="DU264" s="8">
        <v>0</v>
      </c>
      <c r="DV264" s="8">
        <v>0</v>
      </c>
      <c r="DW264" s="8">
        <v>3</v>
      </c>
      <c r="DX264" s="8">
        <v>0</v>
      </c>
      <c r="DY264" s="8">
        <v>1</v>
      </c>
      <c r="DZ264" s="8">
        <v>1</v>
      </c>
      <c r="EA264" s="8">
        <v>1</v>
      </c>
      <c r="EB264" s="8">
        <v>1</v>
      </c>
      <c r="EC264" s="8">
        <v>3</v>
      </c>
      <c r="ED264" s="8">
        <v>5</v>
      </c>
      <c r="EE264" s="8">
        <v>2</v>
      </c>
      <c r="EF264" s="8">
        <v>5</v>
      </c>
      <c r="EG264" s="8">
        <v>5</v>
      </c>
    </row>
    <row r="265" spans="2:137" ht="12.75">
      <c r="B265" s="7" t="s">
        <v>84</v>
      </c>
      <c r="C265" s="8">
        <v>8</v>
      </c>
      <c r="D265" s="8">
        <v>19</v>
      </c>
      <c r="E265" s="8">
        <v>13</v>
      </c>
      <c r="F265" s="8">
        <v>9</v>
      </c>
      <c r="G265" s="8">
        <v>14</v>
      </c>
      <c r="H265" s="8">
        <v>7</v>
      </c>
      <c r="I265" s="8">
        <v>70</v>
      </c>
      <c r="J265" s="8">
        <v>11</v>
      </c>
      <c r="K265" s="8">
        <v>21</v>
      </c>
      <c r="L265" s="8">
        <v>10</v>
      </c>
      <c r="M265" s="8">
        <v>8</v>
      </c>
      <c r="N265" s="8">
        <v>51</v>
      </c>
      <c r="O265" s="8">
        <v>43</v>
      </c>
      <c r="P265" s="8">
        <v>7</v>
      </c>
      <c r="Q265" s="8">
        <v>24</v>
      </c>
      <c r="R265" s="8">
        <v>78</v>
      </c>
      <c r="S265" s="8">
        <v>23623</v>
      </c>
      <c r="T265" s="8">
        <v>1884</v>
      </c>
      <c r="U265" s="8">
        <v>4</v>
      </c>
      <c r="V265" s="8">
        <v>7</v>
      </c>
      <c r="W265" s="8">
        <v>3</v>
      </c>
      <c r="X265" s="8">
        <v>5</v>
      </c>
      <c r="Y265" s="8">
        <v>151</v>
      </c>
      <c r="Z265" s="8">
        <v>139</v>
      </c>
      <c r="AA265" s="8">
        <v>4</v>
      </c>
      <c r="AB265" s="8">
        <v>6</v>
      </c>
      <c r="AC265" s="8">
        <v>4</v>
      </c>
      <c r="AD265" s="8">
        <v>12</v>
      </c>
      <c r="AE265" s="8">
        <v>7</v>
      </c>
      <c r="AF265" s="8">
        <v>28</v>
      </c>
      <c r="AG265" s="8">
        <v>206</v>
      </c>
      <c r="AH265" s="8">
        <v>4</v>
      </c>
      <c r="AI265" s="8">
        <v>3</v>
      </c>
      <c r="AJ265" s="8">
        <v>15</v>
      </c>
      <c r="AK265" s="8">
        <v>9</v>
      </c>
      <c r="AL265" s="8">
        <v>87</v>
      </c>
      <c r="AM265" s="8">
        <v>15</v>
      </c>
      <c r="AN265" s="8">
        <v>9</v>
      </c>
      <c r="AO265" s="8">
        <v>48</v>
      </c>
      <c r="AP265" s="8">
        <v>28</v>
      </c>
      <c r="AQ265" s="8">
        <v>13</v>
      </c>
      <c r="AR265" s="8">
        <v>21</v>
      </c>
      <c r="AS265" s="8">
        <v>17</v>
      </c>
      <c r="AT265" s="8">
        <v>19</v>
      </c>
      <c r="AU265" s="8">
        <v>4</v>
      </c>
      <c r="AV265" s="8">
        <v>9</v>
      </c>
      <c r="AW265" s="8">
        <v>12</v>
      </c>
      <c r="AX265" s="8">
        <v>21</v>
      </c>
      <c r="AY265" s="8">
        <v>12</v>
      </c>
      <c r="AZ265" s="8">
        <v>354</v>
      </c>
      <c r="BA265" s="8">
        <v>10</v>
      </c>
      <c r="BB265" s="8">
        <v>6</v>
      </c>
      <c r="BC265" s="8">
        <v>26</v>
      </c>
      <c r="BD265" s="8">
        <v>33</v>
      </c>
      <c r="BE265" s="8">
        <v>3</v>
      </c>
      <c r="BF265" s="8">
        <v>12</v>
      </c>
      <c r="BG265" s="8">
        <v>5</v>
      </c>
      <c r="BH265" s="8">
        <v>6</v>
      </c>
      <c r="BI265" s="8">
        <v>3</v>
      </c>
      <c r="BJ265" s="8">
        <v>9</v>
      </c>
      <c r="BK265" s="8">
        <v>3</v>
      </c>
      <c r="BL265" s="8">
        <v>1</v>
      </c>
      <c r="BM265" s="8">
        <v>6</v>
      </c>
      <c r="BN265" s="8">
        <v>6</v>
      </c>
      <c r="BO265" s="8">
        <v>4</v>
      </c>
      <c r="BP265" s="8">
        <v>4</v>
      </c>
      <c r="BQ265" s="8">
        <v>62</v>
      </c>
      <c r="BR265" s="8">
        <v>4</v>
      </c>
      <c r="BS265" s="8">
        <v>1</v>
      </c>
      <c r="BT265" s="8">
        <v>9</v>
      </c>
      <c r="BU265" s="8">
        <v>45</v>
      </c>
      <c r="BV265" s="8">
        <v>21901</v>
      </c>
      <c r="BW265" s="8">
        <v>2</v>
      </c>
      <c r="BX265" s="8">
        <v>7</v>
      </c>
      <c r="BY265" s="8">
        <v>2</v>
      </c>
      <c r="BZ265" s="8">
        <v>2</v>
      </c>
      <c r="CA265" s="8">
        <v>61</v>
      </c>
      <c r="CB265" s="8">
        <v>0</v>
      </c>
      <c r="CC265" s="8">
        <v>2</v>
      </c>
      <c r="CD265" s="8">
        <v>7</v>
      </c>
      <c r="CE265" s="8">
        <v>7</v>
      </c>
      <c r="CF265" s="8">
        <v>2</v>
      </c>
      <c r="CG265" s="8">
        <v>83</v>
      </c>
      <c r="CH265" s="8">
        <v>9</v>
      </c>
      <c r="CI265" s="8">
        <v>16</v>
      </c>
      <c r="CJ265" s="8">
        <v>2</v>
      </c>
      <c r="CK265" s="8">
        <v>1</v>
      </c>
      <c r="CL265" s="8">
        <v>8</v>
      </c>
      <c r="CM265" s="8">
        <v>4</v>
      </c>
      <c r="CN265" s="8">
        <v>8</v>
      </c>
      <c r="CO265" s="8">
        <v>2</v>
      </c>
      <c r="CP265" s="8">
        <v>9</v>
      </c>
      <c r="CQ265" s="8">
        <v>5</v>
      </c>
      <c r="CR265" s="8">
        <v>5</v>
      </c>
      <c r="CS265" s="8">
        <v>2</v>
      </c>
      <c r="CT265" s="8">
        <v>6</v>
      </c>
      <c r="CU265" s="8">
        <v>1</v>
      </c>
      <c r="CV265" s="8">
        <v>1</v>
      </c>
      <c r="CW265" s="8">
        <v>111</v>
      </c>
      <c r="CX265" s="8">
        <v>30</v>
      </c>
      <c r="CY265" s="8">
        <v>8</v>
      </c>
      <c r="CZ265" s="8">
        <v>23</v>
      </c>
      <c r="DA265" s="8">
        <v>10</v>
      </c>
      <c r="DB265" s="8">
        <v>4</v>
      </c>
      <c r="DC265" s="8">
        <v>10</v>
      </c>
      <c r="DD265" s="8">
        <v>20</v>
      </c>
      <c r="DE265" s="8">
        <v>402</v>
      </c>
      <c r="DF265" s="8">
        <v>94416</v>
      </c>
      <c r="DG265" s="8">
        <v>15</v>
      </c>
      <c r="DH265" s="8">
        <v>170</v>
      </c>
      <c r="DI265" s="8">
        <v>11</v>
      </c>
      <c r="DJ265" s="8">
        <v>16</v>
      </c>
      <c r="DK265" s="8">
        <v>13</v>
      </c>
      <c r="DL265" s="8">
        <v>120</v>
      </c>
      <c r="DM265" s="8">
        <v>2</v>
      </c>
      <c r="DN265" s="8">
        <v>5</v>
      </c>
      <c r="DO265" s="8">
        <v>18</v>
      </c>
      <c r="DP265" s="8">
        <v>11</v>
      </c>
      <c r="DQ265" s="8">
        <v>12</v>
      </c>
      <c r="DR265" s="8">
        <v>1</v>
      </c>
      <c r="DS265" s="8">
        <v>375</v>
      </c>
      <c r="DT265" s="8">
        <v>14</v>
      </c>
      <c r="DU265" s="8">
        <v>37</v>
      </c>
      <c r="DV265" s="8">
        <v>8</v>
      </c>
      <c r="DW265" s="8">
        <v>4</v>
      </c>
      <c r="DX265" s="8">
        <v>60</v>
      </c>
      <c r="DY265" s="8">
        <v>1</v>
      </c>
      <c r="DZ265" s="8">
        <v>7</v>
      </c>
      <c r="EA265" s="8">
        <v>14</v>
      </c>
      <c r="EB265" s="8">
        <v>13</v>
      </c>
      <c r="EC265" s="8">
        <v>10</v>
      </c>
      <c r="ED265" s="8">
        <v>5</v>
      </c>
      <c r="EE265" s="8">
        <v>1</v>
      </c>
      <c r="EF265" s="8">
        <v>6</v>
      </c>
      <c r="EG265" s="8">
        <v>7</v>
      </c>
    </row>
    <row r="266" spans="1:137" ht="12.75">
      <c r="A266" s="9" t="s">
        <v>14</v>
      </c>
      <c r="C266" s="8">
        <v>11</v>
      </c>
      <c r="D266" s="8">
        <v>25</v>
      </c>
      <c r="E266" s="8">
        <v>16</v>
      </c>
      <c r="F266" s="8">
        <v>12</v>
      </c>
      <c r="G266" s="8">
        <v>21</v>
      </c>
      <c r="H266" s="8">
        <v>9</v>
      </c>
      <c r="I266" s="8">
        <v>74</v>
      </c>
      <c r="J266" s="8">
        <v>11</v>
      </c>
      <c r="K266" s="8">
        <v>34</v>
      </c>
      <c r="L266" s="8">
        <v>16</v>
      </c>
      <c r="M266" s="8">
        <v>11</v>
      </c>
      <c r="N266" s="8">
        <v>70</v>
      </c>
      <c r="O266" s="8">
        <v>51</v>
      </c>
      <c r="P266" s="8">
        <v>7</v>
      </c>
      <c r="Q266" s="8">
        <v>24</v>
      </c>
      <c r="R266" s="8">
        <v>107</v>
      </c>
      <c r="S266" s="8">
        <v>30258</v>
      </c>
      <c r="T266" s="8">
        <v>2161</v>
      </c>
      <c r="U266" s="8">
        <v>6</v>
      </c>
      <c r="V266" s="8">
        <v>10</v>
      </c>
      <c r="W266" s="8">
        <v>5</v>
      </c>
      <c r="X266" s="8">
        <v>5</v>
      </c>
      <c r="Y266" s="8">
        <v>184</v>
      </c>
      <c r="Z266" s="8">
        <v>168</v>
      </c>
      <c r="AA266" s="8">
        <v>8</v>
      </c>
      <c r="AB266" s="8">
        <v>6</v>
      </c>
      <c r="AC266" s="8">
        <v>4</v>
      </c>
      <c r="AD266" s="8">
        <v>15</v>
      </c>
      <c r="AE266" s="8">
        <v>10</v>
      </c>
      <c r="AF266" s="8">
        <v>34</v>
      </c>
      <c r="AG266" s="8">
        <v>248</v>
      </c>
      <c r="AH266" s="8">
        <v>6</v>
      </c>
      <c r="AI266" s="8">
        <v>3</v>
      </c>
      <c r="AJ266" s="8">
        <v>20</v>
      </c>
      <c r="AK266" s="8">
        <v>9</v>
      </c>
      <c r="AL266" s="8">
        <v>112</v>
      </c>
      <c r="AM266" s="8">
        <v>22</v>
      </c>
      <c r="AN266" s="8">
        <v>17</v>
      </c>
      <c r="AO266" s="8">
        <v>79</v>
      </c>
      <c r="AP266" s="8">
        <v>35</v>
      </c>
      <c r="AQ266" s="8">
        <v>17</v>
      </c>
      <c r="AR266" s="8">
        <v>29</v>
      </c>
      <c r="AS266" s="8">
        <v>19</v>
      </c>
      <c r="AT266" s="8">
        <v>21</v>
      </c>
      <c r="AU266" s="8">
        <v>4</v>
      </c>
      <c r="AV266" s="8">
        <v>13</v>
      </c>
      <c r="AW266" s="8">
        <v>21</v>
      </c>
      <c r="AX266" s="8">
        <v>22</v>
      </c>
      <c r="AY266" s="8">
        <v>16</v>
      </c>
      <c r="AZ266" s="8">
        <v>444</v>
      </c>
      <c r="BA266" s="8">
        <v>10</v>
      </c>
      <c r="BB266" s="8">
        <v>6</v>
      </c>
      <c r="BC266" s="8">
        <v>28</v>
      </c>
      <c r="BD266" s="8">
        <v>60</v>
      </c>
      <c r="BE266" s="8">
        <v>7</v>
      </c>
      <c r="BF266" s="8">
        <v>13</v>
      </c>
      <c r="BG266" s="8">
        <v>5</v>
      </c>
      <c r="BH266" s="8">
        <v>10</v>
      </c>
      <c r="BI266" s="8">
        <v>4</v>
      </c>
      <c r="BJ266" s="8">
        <v>12</v>
      </c>
      <c r="BK266" s="8">
        <v>3</v>
      </c>
      <c r="BL266" s="8">
        <v>1</v>
      </c>
      <c r="BM266" s="8">
        <v>7</v>
      </c>
      <c r="BN266" s="8">
        <v>8</v>
      </c>
      <c r="BO266" s="8">
        <v>7</v>
      </c>
      <c r="BP266" s="8">
        <v>7</v>
      </c>
      <c r="BQ266" s="8">
        <v>78</v>
      </c>
      <c r="BR266" s="8">
        <v>7</v>
      </c>
      <c r="BS266" s="8">
        <v>1</v>
      </c>
      <c r="BT266" s="8">
        <v>12</v>
      </c>
      <c r="BU266" s="8">
        <v>55</v>
      </c>
      <c r="BV266" s="8">
        <v>26796</v>
      </c>
      <c r="BW266" s="8">
        <v>6</v>
      </c>
      <c r="BX266" s="8">
        <v>10</v>
      </c>
      <c r="BY266" s="8">
        <v>4</v>
      </c>
      <c r="BZ266" s="8">
        <v>2</v>
      </c>
      <c r="CA266" s="8">
        <v>63</v>
      </c>
      <c r="CB266" s="8">
        <v>1</v>
      </c>
      <c r="CC266" s="8">
        <v>3</v>
      </c>
      <c r="CD266" s="8">
        <v>7</v>
      </c>
      <c r="CE266" s="8">
        <v>11</v>
      </c>
      <c r="CF266" s="8">
        <v>7</v>
      </c>
      <c r="CG266" s="8">
        <v>100</v>
      </c>
      <c r="CH266" s="8">
        <v>12</v>
      </c>
      <c r="CI266" s="8">
        <v>21</v>
      </c>
      <c r="CJ266" s="8">
        <v>2</v>
      </c>
      <c r="CK266" s="8">
        <v>2</v>
      </c>
      <c r="CL266" s="8">
        <v>11</v>
      </c>
      <c r="CM266" s="8">
        <v>5</v>
      </c>
      <c r="CN266" s="8">
        <v>8</v>
      </c>
      <c r="CO266" s="8">
        <v>2</v>
      </c>
      <c r="CP266" s="8">
        <v>11</v>
      </c>
      <c r="CQ266" s="8">
        <v>13</v>
      </c>
      <c r="CR266" s="8">
        <v>9</v>
      </c>
      <c r="CS266" s="8">
        <v>2</v>
      </c>
      <c r="CT266" s="8">
        <v>6</v>
      </c>
      <c r="CU266" s="8">
        <v>1</v>
      </c>
      <c r="CV266" s="8">
        <v>1</v>
      </c>
      <c r="CW266" s="8">
        <v>140</v>
      </c>
      <c r="CX266" s="8">
        <v>34</v>
      </c>
      <c r="CY266" s="8">
        <v>10</v>
      </c>
      <c r="CZ266" s="8">
        <v>25</v>
      </c>
      <c r="DA266" s="8">
        <v>15</v>
      </c>
      <c r="DB266" s="8">
        <v>7</v>
      </c>
      <c r="DC266" s="8">
        <v>15</v>
      </c>
      <c r="DD266" s="8">
        <v>26</v>
      </c>
      <c r="DE266" s="8">
        <v>477</v>
      </c>
      <c r="DF266" s="8">
        <v>113483</v>
      </c>
      <c r="DG266" s="8">
        <v>26</v>
      </c>
      <c r="DH266" s="8">
        <v>223</v>
      </c>
      <c r="DI266" s="8">
        <v>14</v>
      </c>
      <c r="DJ266" s="8">
        <v>37</v>
      </c>
      <c r="DK266" s="8">
        <v>30</v>
      </c>
      <c r="DL266" s="8">
        <v>147</v>
      </c>
      <c r="DM266" s="8">
        <v>12</v>
      </c>
      <c r="DN266" s="8">
        <v>11</v>
      </c>
      <c r="DO266" s="8">
        <v>27</v>
      </c>
      <c r="DP266" s="8">
        <v>14</v>
      </c>
      <c r="DQ266" s="8">
        <v>14</v>
      </c>
      <c r="DR266" s="8">
        <v>2</v>
      </c>
      <c r="DS266" s="8">
        <v>435</v>
      </c>
      <c r="DT266" s="8">
        <v>15</v>
      </c>
      <c r="DU266" s="8">
        <v>37</v>
      </c>
      <c r="DV266" s="8">
        <v>8</v>
      </c>
      <c r="DW266" s="8">
        <v>7</v>
      </c>
      <c r="DX266" s="8">
        <v>60</v>
      </c>
      <c r="DY266" s="8">
        <v>2</v>
      </c>
      <c r="DZ266" s="8">
        <v>8</v>
      </c>
      <c r="EA266" s="8">
        <v>15</v>
      </c>
      <c r="EB266" s="8">
        <v>14</v>
      </c>
      <c r="EC266" s="8">
        <v>13</v>
      </c>
      <c r="ED266" s="8">
        <v>10</v>
      </c>
      <c r="EE266" s="8">
        <v>3</v>
      </c>
      <c r="EF266" s="8">
        <v>11</v>
      </c>
      <c r="EG266" s="8">
        <v>12</v>
      </c>
    </row>
    <row r="267" spans="2:137" s="10" customFormat="1" ht="12.75">
      <c r="B267" s="11" t="s">
        <v>118</v>
      </c>
      <c r="C267" s="12">
        <f aca="true" t="shared" si="133" ref="C267:AH267">C266/177426</f>
        <v>6.199767790515483E-05</v>
      </c>
      <c r="D267" s="12">
        <f t="shared" si="133"/>
        <v>0.0001409038134208064</v>
      </c>
      <c r="E267" s="12">
        <f t="shared" si="133"/>
        <v>9.01784405893161E-05</v>
      </c>
      <c r="F267" s="12">
        <f t="shared" si="133"/>
        <v>6.763383044198708E-05</v>
      </c>
      <c r="G267" s="12">
        <f t="shared" si="133"/>
        <v>0.00011835920327347739</v>
      </c>
      <c r="H267" s="12">
        <f t="shared" si="133"/>
        <v>5.072537283149031E-05</v>
      </c>
      <c r="I267" s="12">
        <f t="shared" si="133"/>
        <v>0.000417075287725587</v>
      </c>
      <c r="J267" s="12">
        <f t="shared" si="133"/>
        <v>6.199767790515483E-05</v>
      </c>
      <c r="K267" s="12">
        <f t="shared" si="133"/>
        <v>0.00019162918625229673</v>
      </c>
      <c r="L267" s="12">
        <f t="shared" si="133"/>
        <v>9.01784405893161E-05</v>
      </c>
      <c r="M267" s="12">
        <f t="shared" si="133"/>
        <v>6.199767790515483E-05</v>
      </c>
      <c r="N267" s="12">
        <f t="shared" si="133"/>
        <v>0.00039453067757825797</v>
      </c>
      <c r="O267" s="12">
        <f t="shared" si="133"/>
        <v>0.0002874437793784451</v>
      </c>
      <c r="P267" s="12">
        <f t="shared" si="133"/>
        <v>3.9453067757825795E-05</v>
      </c>
      <c r="Q267" s="12">
        <f t="shared" si="133"/>
        <v>0.00013526766088397415</v>
      </c>
      <c r="R267" s="12">
        <f t="shared" si="133"/>
        <v>0.0006030683214410515</v>
      </c>
      <c r="S267" s="12">
        <f t="shared" si="133"/>
        <v>0.17053870345947042</v>
      </c>
      <c r="T267" s="12">
        <f t="shared" si="133"/>
        <v>0.012179725632094508</v>
      </c>
      <c r="U267" s="12">
        <f t="shared" si="133"/>
        <v>3.381691522099354E-05</v>
      </c>
      <c r="V267" s="12">
        <f t="shared" si="133"/>
        <v>5.636152536832257E-05</v>
      </c>
      <c r="W267" s="12">
        <f t="shared" si="133"/>
        <v>2.8180762684161284E-05</v>
      </c>
      <c r="X267" s="12">
        <f t="shared" si="133"/>
        <v>2.8180762684161284E-05</v>
      </c>
      <c r="Y267" s="12">
        <f t="shared" si="133"/>
        <v>0.0010370520667771351</v>
      </c>
      <c r="Z267" s="12">
        <f t="shared" si="133"/>
        <v>0.0009468736261878191</v>
      </c>
      <c r="AA267" s="12">
        <f t="shared" si="133"/>
        <v>4.508922029465805E-05</v>
      </c>
      <c r="AB267" s="12">
        <f t="shared" si="133"/>
        <v>3.381691522099354E-05</v>
      </c>
      <c r="AC267" s="12">
        <f t="shared" si="133"/>
        <v>2.2544610147329026E-05</v>
      </c>
      <c r="AD267" s="12">
        <f t="shared" si="133"/>
        <v>8.454228805248385E-05</v>
      </c>
      <c r="AE267" s="12">
        <f t="shared" si="133"/>
        <v>5.636152536832257E-05</v>
      </c>
      <c r="AF267" s="12">
        <f t="shared" si="133"/>
        <v>0.00019162918625229673</v>
      </c>
      <c r="AG267" s="12">
        <f t="shared" si="133"/>
        <v>0.0013977658291343996</v>
      </c>
      <c r="AH267" s="12">
        <f t="shared" si="133"/>
        <v>3.381691522099354E-05</v>
      </c>
      <c r="AI267" s="12">
        <f aca="true" t="shared" si="134" ref="AI267:CT267">AI266/177426</f>
        <v>1.690845761049677E-05</v>
      </c>
      <c r="AJ267" s="12">
        <f t="shared" si="134"/>
        <v>0.00011272305073664513</v>
      </c>
      <c r="AK267" s="12">
        <f t="shared" si="134"/>
        <v>5.072537283149031E-05</v>
      </c>
      <c r="AL267" s="12">
        <f t="shared" si="134"/>
        <v>0.0006312490841252127</v>
      </c>
      <c r="AM267" s="12">
        <f t="shared" si="134"/>
        <v>0.00012399535581030966</v>
      </c>
      <c r="AN267" s="12">
        <f t="shared" si="134"/>
        <v>9.581459312614836E-05</v>
      </c>
      <c r="AO267" s="12">
        <f t="shared" si="134"/>
        <v>0.0004452560504097483</v>
      </c>
      <c r="AP267" s="12">
        <f t="shared" si="134"/>
        <v>0.00019726533878912898</v>
      </c>
      <c r="AQ267" s="12">
        <f t="shared" si="134"/>
        <v>9.581459312614836E-05</v>
      </c>
      <c r="AR267" s="12">
        <f t="shared" si="134"/>
        <v>0.00016344842356813544</v>
      </c>
      <c r="AS267" s="12">
        <f t="shared" si="134"/>
        <v>0.00010708689819981288</v>
      </c>
      <c r="AT267" s="12">
        <f t="shared" si="134"/>
        <v>0.00011835920327347739</v>
      </c>
      <c r="AU267" s="12">
        <f t="shared" si="134"/>
        <v>2.2544610147329026E-05</v>
      </c>
      <c r="AV267" s="12">
        <f t="shared" si="134"/>
        <v>7.326998297881933E-05</v>
      </c>
      <c r="AW267" s="12">
        <f t="shared" si="134"/>
        <v>0.00011835920327347739</v>
      </c>
      <c r="AX267" s="12">
        <f t="shared" si="134"/>
        <v>0.00012399535581030966</v>
      </c>
      <c r="AY267" s="12">
        <f t="shared" si="134"/>
        <v>9.01784405893161E-05</v>
      </c>
      <c r="AZ267" s="12">
        <f t="shared" si="134"/>
        <v>0.002502451726353522</v>
      </c>
      <c r="BA267" s="12">
        <f t="shared" si="134"/>
        <v>5.636152536832257E-05</v>
      </c>
      <c r="BB267" s="12">
        <f t="shared" si="134"/>
        <v>3.381691522099354E-05</v>
      </c>
      <c r="BC267" s="12">
        <f t="shared" si="134"/>
        <v>0.00015781227103130318</v>
      </c>
      <c r="BD267" s="12">
        <f t="shared" si="134"/>
        <v>0.0003381691522099354</v>
      </c>
      <c r="BE267" s="12">
        <f t="shared" si="134"/>
        <v>3.9453067757825795E-05</v>
      </c>
      <c r="BF267" s="12">
        <f t="shared" si="134"/>
        <v>7.326998297881933E-05</v>
      </c>
      <c r="BG267" s="12">
        <f t="shared" si="134"/>
        <v>2.8180762684161284E-05</v>
      </c>
      <c r="BH267" s="12">
        <f t="shared" si="134"/>
        <v>5.636152536832257E-05</v>
      </c>
      <c r="BI267" s="12">
        <f t="shared" si="134"/>
        <v>2.2544610147329026E-05</v>
      </c>
      <c r="BJ267" s="12">
        <f t="shared" si="134"/>
        <v>6.763383044198708E-05</v>
      </c>
      <c r="BK267" s="12">
        <f t="shared" si="134"/>
        <v>1.690845761049677E-05</v>
      </c>
      <c r="BL267" s="12">
        <f t="shared" si="134"/>
        <v>5.636152536832257E-06</v>
      </c>
      <c r="BM267" s="12">
        <f t="shared" si="134"/>
        <v>3.9453067757825795E-05</v>
      </c>
      <c r="BN267" s="12">
        <f t="shared" si="134"/>
        <v>4.508922029465805E-05</v>
      </c>
      <c r="BO267" s="12">
        <f t="shared" si="134"/>
        <v>3.9453067757825795E-05</v>
      </c>
      <c r="BP267" s="12">
        <f t="shared" si="134"/>
        <v>3.9453067757825795E-05</v>
      </c>
      <c r="BQ267" s="12">
        <f t="shared" si="134"/>
        <v>0.000439619897872916</v>
      </c>
      <c r="BR267" s="12">
        <f t="shared" si="134"/>
        <v>3.9453067757825795E-05</v>
      </c>
      <c r="BS267" s="12">
        <f t="shared" si="134"/>
        <v>5.636152536832257E-06</v>
      </c>
      <c r="BT267" s="12">
        <f t="shared" si="134"/>
        <v>6.763383044198708E-05</v>
      </c>
      <c r="BU267" s="12">
        <f t="shared" si="134"/>
        <v>0.00030998838952577413</v>
      </c>
      <c r="BV267" s="12">
        <f t="shared" si="134"/>
        <v>0.15102634337695717</v>
      </c>
      <c r="BW267" s="12">
        <f t="shared" si="134"/>
        <v>3.381691522099354E-05</v>
      </c>
      <c r="BX267" s="12">
        <f t="shared" si="134"/>
        <v>5.636152536832257E-05</v>
      </c>
      <c r="BY267" s="12">
        <f t="shared" si="134"/>
        <v>2.2544610147329026E-05</v>
      </c>
      <c r="BZ267" s="12">
        <f t="shared" si="134"/>
        <v>1.1272305073664513E-05</v>
      </c>
      <c r="CA267" s="12">
        <f t="shared" si="134"/>
        <v>0.0003550776098204322</v>
      </c>
      <c r="CB267" s="12">
        <f t="shared" si="134"/>
        <v>5.636152536832257E-06</v>
      </c>
      <c r="CC267" s="12">
        <f t="shared" si="134"/>
        <v>1.690845761049677E-05</v>
      </c>
      <c r="CD267" s="12">
        <f t="shared" si="134"/>
        <v>3.9453067757825795E-05</v>
      </c>
      <c r="CE267" s="12">
        <f t="shared" si="134"/>
        <v>6.199767790515483E-05</v>
      </c>
      <c r="CF267" s="12">
        <f t="shared" si="134"/>
        <v>3.9453067757825795E-05</v>
      </c>
      <c r="CG267" s="12">
        <f t="shared" si="134"/>
        <v>0.0005636152536832256</v>
      </c>
      <c r="CH267" s="12">
        <f t="shared" si="134"/>
        <v>6.763383044198708E-05</v>
      </c>
      <c r="CI267" s="12">
        <f t="shared" si="134"/>
        <v>0.00011835920327347739</v>
      </c>
      <c r="CJ267" s="12">
        <f t="shared" si="134"/>
        <v>1.1272305073664513E-05</v>
      </c>
      <c r="CK267" s="12">
        <f t="shared" si="134"/>
        <v>1.1272305073664513E-05</v>
      </c>
      <c r="CL267" s="12">
        <f t="shared" si="134"/>
        <v>6.199767790515483E-05</v>
      </c>
      <c r="CM267" s="12">
        <f t="shared" si="134"/>
        <v>2.8180762684161284E-05</v>
      </c>
      <c r="CN267" s="12">
        <f t="shared" si="134"/>
        <v>4.508922029465805E-05</v>
      </c>
      <c r="CO267" s="12">
        <f t="shared" si="134"/>
        <v>1.1272305073664513E-05</v>
      </c>
      <c r="CP267" s="12">
        <f t="shared" si="134"/>
        <v>6.199767790515483E-05</v>
      </c>
      <c r="CQ267" s="12">
        <f t="shared" si="134"/>
        <v>7.326998297881933E-05</v>
      </c>
      <c r="CR267" s="12">
        <f t="shared" si="134"/>
        <v>5.072537283149031E-05</v>
      </c>
      <c r="CS267" s="12">
        <f t="shared" si="134"/>
        <v>1.1272305073664513E-05</v>
      </c>
      <c r="CT267" s="12">
        <f t="shared" si="134"/>
        <v>3.381691522099354E-05</v>
      </c>
      <c r="CU267" s="12">
        <f aca="true" t="shared" si="135" ref="CU267:EG267">CU266/177426</f>
        <v>5.636152536832257E-06</v>
      </c>
      <c r="CV267" s="12">
        <f t="shared" si="135"/>
        <v>5.636152536832257E-06</v>
      </c>
      <c r="CW267" s="12">
        <f t="shared" si="135"/>
        <v>0.0007890613551565159</v>
      </c>
      <c r="CX267" s="12">
        <f t="shared" si="135"/>
        <v>0.00019162918625229673</v>
      </c>
      <c r="CY267" s="12">
        <f t="shared" si="135"/>
        <v>5.636152536832257E-05</v>
      </c>
      <c r="CZ267" s="12">
        <f t="shared" si="135"/>
        <v>0.0001409038134208064</v>
      </c>
      <c r="DA267" s="12">
        <f t="shared" si="135"/>
        <v>8.454228805248385E-05</v>
      </c>
      <c r="DB267" s="12">
        <f t="shared" si="135"/>
        <v>3.9453067757825795E-05</v>
      </c>
      <c r="DC267" s="12">
        <f t="shared" si="135"/>
        <v>8.454228805248385E-05</v>
      </c>
      <c r="DD267" s="12">
        <f t="shared" si="135"/>
        <v>0.00014653996595763867</v>
      </c>
      <c r="DE267" s="12">
        <f t="shared" si="135"/>
        <v>0.0026884447600689864</v>
      </c>
      <c r="DF267" s="12">
        <f t="shared" si="135"/>
        <v>0.639607498337335</v>
      </c>
      <c r="DG267" s="12">
        <f t="shared" si="135"/>
        <v>0.00014653996595763867</v>
      </c>
      <c r="DH267" s="12">
        <f t="shared" si="135"/>
        <v>0.0012568620157135933</v>
      </c>
      <c r="DI267" s="12">
        <f t="shared" si="135"/>
        <v>7.890613551565159E-05</v>
      </c>
      <c r="DJ267" s="12">
        <f t="shared" si="135"/>
        <v>0.0002085376438627935</v>
      </c>
      <c r="DK267" s="12">
        <f t="shared" si="135"/>
        <v>0.0001690845761049677</v>
      </c>
      <c r="DL267" s="12">
        <f t="shared" si="135"/>
        <v>0.0008285144229143417</v>
      </c>
      <c r="DM267" s="12">
        <f t="shared" si="135"/>
        <v>6.763383044198708E-05</v>
      </c>
      <c r="DN267" s="12">
        <f t="shared" si="135"/>
        <v>6.199767790515483E-05</v>
      </c>
      <c r="DO267" s="12">
        <f t="shared" si="135"/>
        <v>0.00015217611849447092</v>
      </c>
      <c r="DP267" s="12">
        <f t="shared" si="135"/>
        <v>7.890613551565159E-05</v>
      </c>
      <c r="DQ267" s="12">
        <f t="shared" si="135"/>
        <v>7.890613551565159E-05</v>
      </c>
      <c r="DR267" s="12">
        <f t="shared" si="135"/>
        <v>1.1272305073664513E-05</v>
      </c>
      <c r="DS267" s="12">
        <f t="shared" si="135"/>
        <v>0.0024517263535220315</v>
      </c>
      <c r="DT267" s="12">
        <f t="shared" si="135"/>
        <v>8.454228805248385E-05</v>
      </c>
      <c r="DU267" s="12">
        <f t="shared" si="135"/>
        <v>0.0002085376438627935</v>
      </c>
      <c r="DV267" s="12">
        <f t="shared" si="135"/>
        <v>4.508922029465805E-05</v>
      </c>
      <c r="DW267" s="12">
        <f t="shared" si="135"/>
        <v>3.9453067757825795E-05</v>
      </c>
      <c r="DX267" s="12">
        <f t="shared" si="135"/>
        <v>0.0003381691522099354</v>
      </c>
      <c r="DY267" s="12">
        <f t="shared" si="135"/>
        <v>1.1272305073664513E-05</v>
      </c>
      <c r="DZ267" s="12">
        <f t="shared" si="135"/>
        <v>4.508922029465805E-05</v>
      </c>
      <c r="EA267" s="12">
        <f t="shared" si="135"/>
        <v>8.454228805248385E-05</v>
      </c>
      <c r="EB267" s="12">
        <f t="shared" si="135"/>
        <v>7.890613551565159E-05</v>
      </c>
      <c r="EC267" s="12">
        <f t="shared" si="135"/>
        <v>7.326998297881933E-05</v>
      </c>
      <c r="ED267" s="12">
        <f t="shared" si="135"/>
        <v>5.636152536832257E-05</v>
      </c>
      <c r="EE267" s="12">
        <f t="shared" si="135"/>
        <v>1.690845761049677E-05</v>
      </c>
      <c r="EF267" s="12">
        <f t="shared" si="135"/>
        <v>6.199767790515483E-05</v>
      </c>
      <c r="EG267" s="12">
        <f t="shared" si="135"/>
        <v>6.763383044198708E-05</v>
      </c>
    </row>
    <row r="268" spans="2:137" ht="4.5" customHeight="1">
      <c r="B268" s="13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  <c r="DC268" s="8"/>
      <c r="DD268" s="8"/>
      <c r="DE268" s="8"/>
      <c r="DF268" s="8"/>
      <c r="DG268" s="8"/>
      <c r="DH268" s="8"/>
      <c r="DI268" s="8"/>
      <c r="DJ268" s="8"/>
      <c r="DK268" s="8"/>
      <c r="DL268" s="8"/>
      <c r="DM268" s="8"/>
      <c r="DN268" s="8"/>
      <c r="DO268" s="8"/>
      <c r="DP268" s="8"/>
      <c r="DQ268" s="8"/>
      <c r="DR268" s="8"/>
      <c r="DS268" s="8"/>
      <c r="DT268" s="8"/>
      <c r="DU268" s="8"/>
      <c r="DV268" s="8"/>
      <c r="DW268" s="8"/>
      <c r="DX268" s="8"/>
      <c r="DY268" s="8"/>
      <c r="DZ268" s="8"/>
      <c r="EA268" s="8"/>
      <c r="EB268" s="8"/>
      <c r="EC268" s="8"/>
      <c r="ED268" s="8"/>
      <c r="EE268" s="8"/>
      <c r="EF268" s="8"/>
      <c r="EG268" s="8"/>
    </row>
    <row r="269" spans="1:137" ht="12.75">
      <c r="A269" s="3" t="s">
        <v>104</v>
      </c>
      <c r="B269" s="13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  <c r="DC269" s="8"/>
      <c r="DD269" s="8"/>
      <c r="DE269" s="8"/>
      <c r="DF269" s="8"/>
      <c r="DG269" s="8"/>
      <c r="DH269" s="8"/>
      <c r="DI269" s="8"/>
      <c r="DJ269" s="8"/>
      <c r="DK269" s="8"/>
      <c r="DL269" s="8"/>
      <c r="DM269" s="8"/>
      <c r="DN269" s="8"/>
      <c r="DO269" s="8"/>
      <c r="DP269" s="8"/>
      <c r="DQ269" s="8"/>
      <c r="DR269" s="8"/>
      <c r="DS269" s="8"/>
      <c r="DT269" s="8"/>
      <c r="DU269" s="8"/>
      <c r="DV269" s="8"/>
      <c r="DW269" s="8"/>
      <c r="DX269" s="8"/>
      <c r="DY269" s="8"/>
      <c r="DZ269" s="8"/>
      <c r="EA269" s="8"/>
      <c r="EB269" s="8"/>
      <c r="EC269" s="8"/>
      <c r="ED269" s="8"/>
      <c r="EE269" s="8"/>
      <c r="EF269" s="8"/>
      <c r="EG269" s="8"/>
    </row>
    <row r="270" spans="2:137" ht="12.75">
      <c r="B270" s="7" t="s">
        <v>75</v>
      </c>
      <c r="C270" s="8">
        <v>0</v>
      </c>
      <c r="D270" s="8">
        <v>7</v>
      </c>
      <c r="E270" s="8">
        <v>1</v>
      </c>
      <c r="F270" s="8">
        <v>1</v>
      </c>
      <c r="G270" s="8">
        <v>2</v>
      </c>
      <c r="H270" s="8">
        <v>18</v>
      </c>
      <c r="I270" s="8">
        <v>8</v>
      </c>
      <c r="J270" s="8">
        <v>12</v>
      </c>
      <c r="K270" s="8">
        <v>6</v>
      </c>
      <c r="L270" s="8">
        <v>2</v>
      </c>
      <c r="M270" s="8">
        <v>9</v>
      </c>
      <c r="N270" s="8">
        <v>12</v>
      </c>
      <c r="O270" s="8">
        <v>10</v>
      </c>
      <c r="P270" s="8">
        <v>6</v>
      </c>
      <c r="Q270" s="8">
        <v>3</v>
      </c>
      <c r="R270" s="8">
        <v>20</v>
      </c>
      <c r="S270" s="8">
        <v>7596</v>
      </c>
      <c r="T270" s="8">
        <v>492</v>
      </c>
      <c r="U270" s="8">
        <v>2</v>
      </c>
      <c r="V270" s="8">
        <v>0</v>
      </c>
      <c r="W270" s="8">
        <v>1</v>
      </c>
      <c r="X270" s="8">
        <v>0</v>
      </c>
      <c r="Y270" s="8">
        <v>49</v>
      </c>
      <c r="Z270" s="8">
        <v>39</v>
      </c>
      <c r="AA270" s="8">
        <v>1</v>
      </c>
      <c r="AB270" s="8">
        <v>2</v>
      </c>
      <c r="AC270" s="8">
        <v>0</v>
      </c>
      <c r="AD270" s="8">
        <v>1</v>
      </c>
      <c r="AE270" s="8">
        <v>3</v>
      </c>
      <c r="AF270" s="8">
        <v>8</v>
      </c>
      <c r="AG270" s="8">
        <v>50</v>
      </c>
      <c r="AH270" s="8">
        <v>0</v>
      </c>
      <c r="AI270" s="8">
        <v>0</v>
      </c>
      <c r="AJ270" s="8">
        <v>2</v>
      </c>
      <c r="AK270" s="8">
        <v>1</v>
      </c>
      <c r="AL270" s="8">
        <v>7</v>
      </c>
      <c r="AM270" s="8">
        <v>0</v>
      </c>
      <c r="AN270" s="8">
        <v>4</v>
      </c>
      <c r="AO270" s="8">
        <v>5</v>
      </c>
      <c r="AP270" s="8">
        <v>11</v>
      </c>
      <c r="AQ270" s="8">
        <v>1</v>
      </c>
      <c r="AR270" s="8">
        <v>4</v>
      </c>
      <c r="AS270" s="8">
        <v>0</v>
      </c>
      <c r="AT270" s="8">
        <v>4</v>
      </c>
      <c r="AU270" s="8">
        <v>2</v>
      </c>
      <c r="AV270" s="8">
        <v>2</v>
      </c>
      <c r="AW270" s="8">
        <v>0</v>
      </c>
      <c r="AX270" s="8">
        <v>0</v>
      </c>
      <c r="AY270" s="8">
        <v>2</v>
      </c>
      <c r="AZ270" s="8">
        <v>110</v>
      </c>
      <c r="BA270" s="8">
        <v>4</v>
      </c>
      <c r="BB270" s="8">
        <v>2</v>
      </c>
      <c r="BC270" s="8">
        <v>3</v>
      </c>
      <c r="BD270" s="8">
        <v>4</v>
      </c>
      <c r="BE270" s="8">
        <v>0</v>
      </c>
      <c r="BF270" s="8">
        <v>2</v>
      </c>
      <c r="BG270" s="8">
        <v>0</v>
      </c>
      <c r="BH270" s="8">
        <v>1</v>
      </c>
      <c r="BI270" s="8">
        <v>1</v>
      </c>
      <c r="BJ270" s="8">
        <v>3</v>
      </c>
      <c r="BK270" s="8">
        <v>2</v>
      </c>
      <c r="BL270" s="8">
        <v>0</v>
      </c>
      <c r="BM270" s="8">
        <v>10</v>
      </c>
      <c r="BN270" s="8">
        <v>0</v>
      </c>
      <c r="BO270" s="8">
        <v>0</v>
      </c>
      <c r="BP270" s="8">
        <v>0</v>
      </c>
      <c r="BQ270" s="8">
        <v>12</v>
      </c>
      <c r="BR270" s="8">
        <v>0</v>
      </c>
      <c r="BS270" s="8">
        <v>0</v>
      </c>
      <c r="BT270" s="8">
        <v>0</v>
      </c>
      <c r="BU270" s="8">
        <v>14</v>
      </c>
      <c r="BV270" s="8">
        <v>4611</v>
      </c>
      <c r="BW270" s="8">
        <v>0</v>
      </c>
      <c r="BX270" s="8">
        <v>2</v>
      </c>
      <c r="BY270" s="8">
        <v>1</v>
      </c>
      <c r="BZ270" s="8">
        <v>0</v>
      </c>
      <c r="CA270" s="8">
        <v>3</v>
      </c>
      <c r="CB270" s="8">
        <v>0</v>
      </c>
      <c r="CC270" s="8">
        <v>0</v>
      </c>
      <c r="CD270" s="8">
        <v>0</v>
      </c>
      <c r="CE270" s="8">
        <v>2</v>
      </c>
      <c r="CF270" s="8">
        <v>0</v>
      </c>
      <c r="CG270" s="8">
        <v>0</v>
      </c>
      <c r="CH270" s="8">
        <v>8</v>
      </c>
      <c r="CI270" s="8">
        <v>5</v>
      </c>
      <c r="CJ270" s="8">
        <v>0</v>
      </c>
      <c r="CK270" s="8">
        <v>0</v>
      </c>
      <c r="CL270" s="8">
        <v>3</v>
      </c>
      <c r="CM270" s="8">
        <v>0</v>
      </c>
      <c r="CN270" s="8">
        <v>1</v>
      </c>
      <c r="CO270" s="8">
        <v>0</v>
      </c>
      <c r="CP270" s="8">
        <v>3</v>
      </c>
      <c r="CQ270" s="8">
        <v>4</v>
      </c>
      <c r="CR270" s="8">
        <v>1</v>
      </c>
      <c r="CS270" s="8">
        <v>0</v>
      </c>
      <c r="CT270" s="8">
        <v>0</v>
      </c>
      <c r="CU270" s="8">
        <v>0</v>
      </c>
      <c r="CV270" s="8">
        <v>1</v>
      </c>
      <c r="CW270" s="8">
        <v>9</v>
      </c>
      <c r="CX270" s="8">
        <v>4</v>
      </c>
      <c r="CY270" s="8">
        <v>2</v>
      </c>
      <c r="CZ270" s="8">
        <v>2</v>
      </c>
      <c r="DA270" s="8">
        <v>4</v>
      </c>
      <c r="DB270" s="8">
        <v>5</v>
      </c>
      <c r="DC270" s="8">
        <v>4</v>
      </c>
      <c r="DD270" s="8">
        <v>10</v>
      </c>
      <c r="DE270" s="8">
        <v>42</v>
      </c>
      <c r="DF270" s="8">
        <v>21068</v>
      </c>
      <c r="DG270" s="8">
        <v>6</v>
      </c>
      <c r="DH270" s="8">
        <v>37</v>
      </c>
      <c r="DI270" s="8">
        <v>12</v>
      </c>
      <c r="DJ270" s="8">
        <v>1</v>
      </c>
      <c r="DK270" s="8">
        <v>11</v>
      </c>
      <c r="DL270" s="8">
        <v>20</v>
      </c>
      <c r="DM270" s="8">
        <v>1</v>
      </c>
      <c r="DN270" s="8">
        <v>3</v>
      </c>
      <c r="DO270" s="8">
        <v>4</v>
      </c>
      <c r="DP270" s="8">
        <v>2</v>
      </c>
      <c r="DQ270" s="8">
        <v>5</v>
      </c>
      <c r="DR270" s="8">
        <v>2</v>
      </c>
      <c r="DS270" s="8">
        <v>131</v>
      </c>
      <c r="DT270" s="8">
        <v>2</v>
      </c>
      <c r="DU270" s="8">
        <v>0</v>
      </c>
      <c r="DV270" s="8">
        <v>0</v>
      </c>
      <c r="DW270" s="8">
        <v>0</v>
      </c>
      <c r="DX270" s="8">
        <v>8</v>
      </c>
      <c r="DY270" s="8">
        <v>0</v>
      </c>
      <c r="DZ270" s="8">
        <v>1</v>
      </c>
      <c r="EA270" s="8">
        <v>10</v>
      </c>
      <c r="EB270" s="8">
        <v>8</v>
      </c>
      <c r="EC270" s="8">
        <v>1</v>
      </c>
      <c r="ED270" s="8">
        <v>2</v>
      </c>
      <c r="EE270" s="8">
        <v>0</v>
      </c>
      <c r="EF270" s="8">
        <v>1</v>
      </c>
      <c r="EG270" s="8">
        <v>1</v>
      </c>
    </row>
    <row r="271" spans="2:137" ht="12.75">
      <c r="B271" s="7" t="s">
        <v>100</v>
      </c>
      <c r="C271" s="8">
        <v>16</v>
      </c>
      <c r="D271" s="8">
        <v>26</v>
      </c>
      <c r="E271" s="8">
        <v>4</v>
      </c>
      <c r="F271" s="8">
        <v>3</v>
      </c>
      <c r="G271" s="8">
        <v>7</v>
      </c>
      <c r="H271" s="8">
        <v>46</v>
      </c>
      <c r="I271" s="8">
        <v>74</v>
      </c>
      <c r="J271" s="8">
        <v>5</v>
      </c>
      <c r="K271" s="8">
        <v>5</v>
      </c>
      <c r="L271" s="8">
        <v>5</v>
      </c>
      <c r="M271" s="8">
        <v>9</v>
      </c>
      <c r="N271" s="8">
        <v>22</v>
      </c>
      <c r="O271" s="8">
        <v>13</v>
      </c>
      <c r="P271" s="8">
        <v>3</v>
      </c>
      <c r="Q271" s="8">
        <v>2</v>
      </c>
      <c r="R271" s="8">
        <v>20</v>
      </c>
      <c r="S271" s="8">
        <v>15809</v>
      </c>
      <c r="T271" s="8">
        <v>1526</v>
      </c>
      <c r="U271" s="8">
        <v>3</v>
      </c>
      <c r="V271" s="8">
        <v>3</v>
      </c>
      <c r="W271" s="8">
        <v>2</v>
      </c>
      <c r="X271" s="8">
        <v>1</v>
      </c>
      <c r="Y271" s="8">
        <v>72</v>
      </c>
      <c r="Z271" s="8">
        <v>112</v>
      </c>
      <c r="AA271" s="8">
        <v>1</v>
      </c>
      <c r="AB271" s="8">
        <v>3</v>
      </c>
      <c r="AC271" s="8">
        <v>2</v>
      </c>
      <c r="AD271" s="8">
        <v>5</v>
      </c>
      <c r="AE271" s="8">
        <v>2</v>
      </c>
      <c r="AF271" s="8">
        <v>18</v>
      </c>
      <c r="AG271" s="8">
        <v>104</v>
      </c>
      <c r="AH271" s="8">
        <v>4</v>
      </c>
      <c r="AI271" s="8">
        <v>0</v>
      </c>
      <c r="AJ271" s="8">
        <v>11</v>
      </c>
      <c r="AK271" s="8">
        <v>6</v>
      </c>
      <c r="AL271" s="8">
        <v>43</v>
      </c>
      <c r="AM271" s="8">
        <v>3</v>
      </c>
      <c r="AN271" s="8">
        <v>4</v>
      </c>
      <c r="AO271" s="8">
        <v>28</v>
      </c>
      <c r="AP271" s="8">
        <v>46</v>
      </c>
      <c r="AQ271" s="8">
        <v>18</v>
      </c>
      <c r="AR271" s="8">
        <v>10</v>
      </c>
      <c r="AS271" s="8">
        <v>5</v>
      </c>
      <c r="AT271" s="8">
        <v>18</v>
      </c>
      <c r="AU271" s="8">
        <v>3</v>
      </c>
      <c r="AV271" s="8">
        <v>9</v>
      </c>
      <c r="AW271" s="8">
        <v>7</v>
      </c>
      <c r="AX271" s="8">
        <v>13</v>
      </c>
      <c r="AY271" s="8">
        <v>1</v>
      </c>
      <c r="AZ271" s="8">
        <v>291</v>
      </c>
      <c r="BA271" s="8">
        <v>11</v>
      </c>
      <c r="BB271" s="8">
        <v>2</v>
      </c>
      <c r="BC271" s="8">
        <v>10</v>
      </c>
      <c r="BD271" s="8">
        <v>26</v>
      </c>
      <c r="BE271" s="8">
        <v>1</v>
      </c>
      <c r="BF271" s="8">
        <v>6</v>
      </c>
      <c r="BG271" s="8">
        <v>0</v>
      </c>
      <c r="BH271" s="8">
        <v>2</v>
      </c>
      <c r="BI271" s="8">
        <v>3</v>
      </c>
      <c r="BJ271" s="8">
        <v>14</v>
      </c>
      <c r="BK271" s="8">
        <v>3</v>
      </c>
      <c r="BL271" s="8">
        <v>12</v>
      </c>
      <c r="BM271" s="8">
        <v>5</v>
      </c>
      <c r="BN271" s="8">
        <v>6</v>
      </c>
      <c r="BO271" s="8">
        <v>2</v>
      </c>
      <c r="BP271" s="8">
        <v>2</v>
      </c>
      <c r="BQ271" s="8">
        <v>31</v>
      </c>
      <c r="BR271" s="8">
        <v>6</v>
      </c>
      <c r="BS271" s="8">
        <v>1</v>
      </c>
      <c r="BT271" s="8">
        <v>4</v>
      </c>
      <c r="BU271" s="8">
        <v>16</v>
      </c>
      <c r="BV271" s="8">
        <v>20608</v>
      </c>
      <c r="BW271" s="8">
        <v>5</v>
      </c>
      <c r="BX271" s="8">
        <v>5</v>
      </c>
      <c r="BY271" s="8">
        <v>3</v>
      </c>
      <c r="BZ271" s="8">
        <v>0</v>
      </c>
      <c r="CA271" s="8">
        <v>6</v>
      </c>
      <c r="CB271" s="8">
        <v>1</v>
      </c>
      <c r="CC271" s="8">
        <v>1</v>
      </c>
      <c r="CD271" s="8">
        <v>1</v>
      </c>
      <c r="CE271" s="8">
        <v>2</v>
      </c>
      <c r="CF271" s="8">
        <v>1</v>
      </c>
      <c r="CG271" s="8">
        <v>3</v>
      </c>
      <c r="CH271" s="8">
        <v>11</v>
      </c>
      <c r="CI271" s="8">
        <v>12</v>
      </c>
      <c r="CJ271" s="8">
        <v>4</v>
      </c>
      <c r="CK271" s="8">
        <v>7</v>
      </c>
      <c r="CL271" s="8">
        <v>7</v>
      </c>
      <c r="CM271" s="8">
        <v>0</v>
      </c>
      <c r="CN271" s="8">
        <v>6</v>
      </c>
      <c r="CO271" s="8">
        <v>1</v>
      </c>
      <c r="CP271" s="8">
        <v>0</v>
      </c>
      <c r="CQ271" s="8">
        <v>5</v>
      </c>
      <c r="CR271" s="8">
        <v>4</v>
      </c>
      <c r="CS271" s="8">
        <v>4</v>
      </c>
      <c r="CT271" s="8">
        <v>3</v>
      </c>
      <c r="CU271" s="8">
        <v>2</v>
      </c>
      <c r="CV271" s="8">
        <v>7</v>
      </c>
      <c r="CW271" s="8">
        <v>28</v>
      </c>
      <c r="CX271" s="8">
        <v>14</v>
      </c>
      <c r="CY271" s="8">
        <v>5</v>
      </c>
      <c r="CZ271" s="8">
        <v>13</v>
      </c>
      <c r="DA271" s="8">
        <v>6</v>
      </c>
      <c r="DB271" s="8">
        <v>11</v>
      </c>
      <c r="DC271" s="8">
        <v>2</v>
      </c>
      <c r="DD271" s="8">
        <v>22</v>
      </c>
      <c r="DE271" s="8">
        <v>118</v>
      </c>
      <c r="DF271" s="8">
        <v>87180</v>
      </c>
      <c r="DG271" s="8">
        <v>16</v>
      </c>
      <c r="DH271" s="8">
        <v>130</v>
      </c>
      <c r="DI271" s="8">
        <v>6</v>
      </c>
      <c r="DJ271" s="8">
        <v>4</v>
      </c>
      <c r="DK271" s="8">
        <v>15</v>
      </c>
      <c r="DL271" s="8">
        <v>55</v>
      </c>
      <c r="DM271" s="8">
        <v>1</v>
      </c>
      <c r="DN271" s="8">
        <v>7</v>
      </c>
      <c r="DO271" s="8">
        <v>10</v>
      </c>
      <c r="DP271" s="8">
        <v>1</v>
      </c>
      <c r="DQ271" s="8">
        <v>7</v>
      </c>
      <c r="DR271" s="8">
        <v>1</v>
      </c>
      <c r="DS271" s="8">
        <v>446</v>
      </c>
      <c r="DT271" s="8">
        <v>7</v>
      </c>
      <c r="DU271" s="8">
        <v>0</v>
      </c>
      <c r="DV271" s="8">
        <v>5</v>
      </c>
      <c r="DW271" s="8">
        <v>3</v>
      </c>
      <c r="DX271" s="8">
        <v>43</v>
      </c>
      <c r="DY271" s="8">
        <v>1</v>
      </c>
      <c r="DZ271" s="8">
        <v>13</v>
      </c>
      <c r="EA271" s="8">
        <v>12</v>
      </c>
      <c r="EB271" s="8">
        <v>16</v>
      </c>
      <c r="EC271" s="8">
        <v>5</v>
      </c>
      <c r="ED271" s="8">
        <v>12</v>
      </c>
      <c r="EE271" s="8">
        <v>1</v>
      </c>
      <c r="EF271" s="8">
        <v>8</v>
      </c>
      <c r="EG271" s="8">
        <v>2</v>
      </c>
    </row>
    <row r="272" spans="2:137" ht="12.75">
      <c r="B272" s="7" t="s">
        <v>84</v>
      </c>
      <c r="C272" s="8">
        <v>3</v>
      </c>
      <c r="D272" s="8">
        <v>2</v>
      </c>
      <c r="E272" s="8">
        <v>3</v>
      </c>
      <c r="F272" s="8">
        <v>3</v>
      </c>
      <c r="G272" s="8">
        <v>5</v>
      </c>
      <c r="H272" s="8">
        <v>10</v>
      </c>
      <c r="I272" s="8">
        <v>9</v>
      </c>
      <c r="J272" s="8">
        <v>11</v>
      </c>
      <c r="K272" s="8">
        <v>3</v>
      </c>
      <c r="L272" s="8">
        <v>2</v>
      </c>
      <c r="M272" s="8">
        <v>2</v>
      </c>
      <c r="N272" s="8">
        <v>14</v>
      </c>
      <c r="O272" s="8">
        <v>16</v>
      </c>
      <c r="P272" s="8">
        <v>0</v>
      </c>
      <c r="Q272" s="8">
        <v>1</v>
      </c>
      <c r="R272" s="8">
        <v>15</v>
      </c>
      <c r="S272" s="8">
        <v>6470</v>
      </c>
      <c r="T272" s="8">
        <v>380</v>
      </c>
      <c r="U272" s="8">
        <v>0</v>
      </c>
      <c r="V272" s="8">
        <v>0</v>
      </c>
      <c r="W272" s="8">
        <v>0</v>
      </c>
      <c r="X272" s="8">
        <v>1</v>
      </c>
      <c r="Y272" s="8">
        <v>28</v>
      </c>
      <c r="Z272" s="8">
        <v>25</v>
      </c>
      <c r="AA272" s="8">
        <v>2</v>
      </c>
      <c r="AB272" s="8">
        <v>2</v>
      </c>
      <c r="AC272" s="8">
        <v>0</v>
      </c>
      <c r="AD272" s="8">
        <v>3</v>
      </c>
      <c r="AE272" s="8">
        <v>0</v>
      </c>
      <c r="AF272" s="8">
        <v>3</v>
      </c>
      <c r="AG272" s="8">
        <v>32</v>
      </c>
      <c r="AH272" s="8">
        <v>3</v>
      </c>
      <c r="AI272" s="8">
        <v>0</v>
      </c>
      <c r="AJ272" s="8">
        <v>1</v>
      </c>
      <c r="AK272" s="8">
        <v>0</v>
      </c>
      <c r="AL272" s="8">
        <v>18</v>
      </c>
      <c r="AM272" s="8">
        <v>2</v>
      </c>
      <c r="AN272" s="8">
        <v>0</v>
      </c>
      <c r="AO272" s="8">
        <v>1</v>
      </c>
      <c r="AP272" s="8">
        <v>6</v>
      </c>
      <c r="AQ272" s="8">
        <v>1</v>
      </c>
      <c r="AR272" s="8">
        <v>3</v>
      </c>
      <c r="AS272" s="8">
        <v>3</v>
      </c>
      <c r="AT272" s="8">
        <v>2</v>
      </c>
      <c r="AU272" s="8">
        <v>2</v>
      </c>
      <c r="AV272" s="8">
        <v>1</v>
      </c>
      <c r="AW272" s="8">
        <v>3</v>
      </c>
      <c r="AX272" s="8">
        <v>1</v>
      </c>
      <c r="AY272" s="8">
        <v>2</v>
      </c>
      <c r="AZ272" s="8">
        <v>50</v>
      </c>
      <c r="BA272" s="8">
        <v>0</v>
      </c>
      <c r="BB272" s="8">
        <v>3</v>
      </c>
      <c r="BC272" s="8">
        <v>2</v>
      </c>
      <c r="BD272" s="8">
        <v>11</v>
      </c>
      <c r="BE272" s="8">
        <v>0</v>
      </c>
      <c r="BF272" s="8">
        <v>0</v>
      </c>
      <c r="BG272" s="8">
        <v>0</v>
      </c>
      <c r="BH272" s="8">
        <v>1</v>
      </c>
      <c r="BI272" s="8">
        <v>0</v>
      </c>
      <c r="BJ272" s="8">
        <v>1</v>
      </c>
      <c r="BK272" s="8">
        <v>1</v>
      </c>
      <c r="BL272" s="8">
        <v>0</v>
      </c>
      <c r="BM272" s="8">
        <v>3</v>
      </c>
      <c r="BN272" s="8">
        <v>1</v>
      </c>
      <c r="BO272" s="8">
        <v>1</v>
      </c>
      <c r="BP272" s="8">
        <v>0</v>
      </c>
      <c r="BQ272" s="8">
        <v>14</v>
      </c>
      <c r="BR272" s="8">
        <v>2</v>
      </c>
      <c r="BS272" s="8">
        <v>0</v>
      </c>
      <c r="BT272" s="8">
        <v>2</v>
      </c>
      <c r="BU272" s="8">
        <v>9</v>
      </c>
      <c r="BV272" s="8">
        <v>4894</v>
      </c>
      <c r="BW272" s="8">
        <v>0</v>
      </c>
      <c r="BX272" s="8">
        <v>0</v>
      </c>
      <c r="BY272" s="8">
        <v>10</v>
      </c>
      <c r="BZ272" s="8">
        <v>27</v>
      </c>
      <c r="CA272" s="8">
        <v>2</v>
      </c>
      <c r="CB272" s="8">
        <v>0</v>
      </c>
      <c r="CC272" s="8">
        <v>2</v>
      </c>
      <c r="CD272" s="8">
        <v>0</v>
      </c>
      <c r="CE272" s="8">
        <v>0</v>
      </c>
      <c r="CF272" s="8">
        <v>0</v>
      </c>
      <c r="CG272" s="8">
        <v>1</v>
      </c>
      <c r="CH272" s="8">
        <v>1</v>
      </c>
      <c r="CI272" s="8">
        <v>2</v>
      </c>
      <c r="CJ272" s="8">
        <v>0</v>
      </c>
      <c r="CK272" s="8">
        <v>3</v>
      </c>
      <c r="CL272" s="8">
        <v>4</v>
      </c>
      <c r="CM272" s="8">
        <v>1</v>
      </c>
      <c r="CN272" s="8">
        <v>1</v>
      </c>
      <c r="CO272" s="8">
        <v>2</v>
      </c>
      <c r="CP272" s="8">
        <v>1</v>
      </c>
      <c r="CQ272" s="8">
        <v>3</v>
      </c>
      <c r="CR272" s="8">
        <v>1</v>
      </c>
      <c r="CS272" s="8">
        <v>1</v>
      </c>
      <c r="CT272" s="8">
        <v>1</v>
      </c>
      <c r="CU272" s="8">
        <v>0</v>
      </c>
      <c r="CV272" s="8">
        <v>2</v>
      </c>
      <c r="CW272" s="8">
        <v>8</v>
      </c>
      <c r="CX272" s="8">
        <v>2</v>
      </c>
      <c r="CY272" s="8">
        <v>1</v>
      </c>
      <c r="CZ272" s="8">
        <v>0</v>
      </c>
      <c r="DA272" s="8">
        <v>0</v>
      </c>
      <c r="DB272" s="8">
        <v>1</v>
      </c>
      <c r="DC272" s="8">
        <v>0</v>
      </c>
      <c r="DD272" s="8">
        <v>4</v>
      </c>
      <c r="DE272" s="8">
        <v>46</v>
      </c>
      <c r="DF272" s="8">
        <v>20254</v>
      </c>
      <c r="DG272" s="8">
        <v>9</v>
      </c>
      <c r="DH272" s="8">
        <v>24</v>
      </c>
      <c r="DI272" s="8">
        <v>4</v>
      </c>
      <c r="DJ272" s="8">
        <v>8</v>
      </c>
      <c r="DK272" s="8">
        <v>4</v>
      </c>
      <c r="DL272" s="8">
        <v>13</v>
      </c>
      <c r="DM272" s="8">
        <v>1</v>
      </c>
      <c r="DN272" s="8">
        <v>1</v>
      </c>
      <c r="DO272" s="8">
        <v>2</v>
      </c>
      <c r="DP272" s="8">
        <v>1</v>
      </c>
      <c r="DQ272" s="8">
        <v>0</v>
      </c>
      <c r="DR272" s="8">
        <v>0</v>
      </c>
      <c r="DS272" s="8">
        <v>74</v>
      </c>
      <c r="DT272" s="8">
        <v>3</v>
      </c>
      <c r="DU272" s="8">
        <v>0</v>
      </c>
      <c r="DV272" s="8">
        <v>0</v>
      </c>
      <c r="DW272" s="8">
        <v>1</v>
      </c>
      <c r="DX272" s="8">
        <v>15</v>
      </c>
      <c r="DY272" s="8">
        <v>0</v>
      </c>
      <c r="DZ272" s="8">
        <v>2</v>
      </c>
      <c r="EA272" s="8">
        <v>4</v>
      </c>
      <c r="EB272" s="8">
        <v>3</v>
      </c>
      <c r="EC272" s="8">
        <v>4</v>
      </c>
      <c r="ED272" s="8">
        <v>1</v>
      </c>
      <c r="EE272" s="8">
        <v>0</v>
      </c>
      <c r="EF272" s="8">
        <v>1</v>
      </c>
      <c r="EG272" s="8">
        <v>0</v>
      </c>
    </row>
    <row r="273" spans="1:137" ht="12.75">
      <c r="A273" s="9" t="s">
        <v>14</v>
      </c>
      <c r="C273" s="8">
        <v>19</v>
      </c>
      <c r="D273" s="8">
        <v>35</v>
      </c>
      <c r="E273" s="8">
        <v>8</v>
      </c>
      <c r="F273" s="8">
        <v>7</v>
      </c>
      <c r="G273" s="8">
        <v>14</v>
      </c>
      <c r="H273" s="8">
        <v>74</v>
      </c>
      <c r="I273" s="8">
        <v>91</v>
      </c>
      <c r="J273" s="8">
        <v>28</v>
      </c>
      <c r="K273" s="8">
        <v>14</v>
      </c>
      <c r="L273" s="8">
        <v>9</v>
      </c>
      <c r="M273" s="8">
        <v>20</v>
      </c>
      <c r="N273" s="8">
        <v>48</v>
      </c>
      <c r="O273" s="8">
        <v>39</v>
      </c>
      <c r="P273" s="8">
        <v>9</v>
      </c>
      <c r="Q273" s="8">
        <v>6</v>
      </c>
      <c r="R273" s="8">
        <v>55</v>
      </c>
      <c r="S273" s="8">
        <v>29875</v>
      </c>
      <c r="T273" s="8">
        <v>2398</v>
      </c>
      <c r="U273" s="8">
        <v>5</v>
      </c>
      <c r="V273" s="8">
        <v>3</v>
      </c>
      <c r="W273" s="8">
        <v>3</v>
      </c>
      <c r="X273" s="8">
        <v>2</v>
      </c>
      <c r="Y273" s="8">
        <v>149</v>
      </c>
      <c r="Z273" s="8">
        <v>176</v>
      </c>
      <c r="AA273" s="8">
        <v>4</v>
      </c>
      <c r="AB273" s="8">
        <v>7</v>
      </c>
      <c r="AC273" s="8">
        <v>2</v>
      </c>
      <c r="AD273" s="8">
        <v>9</v>
      </c>
      <c r="AE273" s="8">
        <v>5</v>
      </c>
      <c r="AF273" s="8">
        <v>29</v>
      </c>
      <c r="AG273" s="8">
        <v>186</v>
      </c>
      <c r="AH273" s="8">
        <v>7</v>
      </c>
      <c r="AI273" s="8">
        <v>0</v>
      </c>
      <c r="AJ273" s="8">
        <v>14</v>
      </c>
      <c r="AK273" s="8">
        <v>7</v>
      </c>
      <c r="AL273" s="8">
        <v>68</v>
      </c>
      <c r="AM273" s="8">
        <v>5</v>
      </c>
      <c r="AN273" s="8">
        <v>8</v>
      </c>
      <c r="AO273" s="8">
        <v>34</v>
      </c>
      <c r="AP273" s="8">
        <v>63</v>
      </c>
      <c r="AQ273" s="8">
        <v>20</v>
      </c>
      <c r="AR273" s="8">
        <v>17</v>
      </c>
      <c r="AS273" s="8">
        <v>8</v>
      </c>
      <c r="AT273" s="8">
        <v>24</v>
      </c>
      <c r="AU273" s="8">
        <v>7</v>
      </c>
      <c r="AV273" s="8">
        <v>12</v>
      </c>
      <c r="AW273" s="8">
        <v>10</v>
      </c>
      <c r="AX273" s="8">
        <v>14</v>
      </c>
      <c r="AY273" s="8">
        <v>5</v>
      </c>
      <c r="AZ273" s="8">
        <v>451</v>
      </c>
      <c r="BA273" s="8">
        <v>15</v>
      </c>
      <c r="BB273" s="8">
        <v>7</v>
      </c>
      <c r="BC273" s="8">
        <v>15</v>
      </c>
      <c r="BD273" s="8">
        <v>41</v>
      </c>
      <c r="BE273" s="8">
        <v>1</v>
      </c>
      <c r="BF273" s="8">
        <v>8</v>
      </c>
      <c r="BG273" s="8">
        <v>0</v>
      </c>
      <c r="BH273" s="8">
        <v>4</v>
      </c>
      <c r="BI273" s="8">
        <v>4</v>
      </c>
      <c r="BJ273" s="8">
        <v>18</v>
      </c>
      <c r="BK273" s="8">
        <v>6</v>
      </c>
      <c r="BL273" s="8">
        <v>12</v>
      </c>
      <c r="BM273" s="8">
        <v>18</v>
      </c>
      <c r="BN273" s="8">
        <v>7</v>
      </c>
      <c r="BO273" s="8">
        <v>3</v>
      </c>
      <c r="BP273" s="8">
        <v>2</v>
      </c>
      <c r="BQ273" s="8">
        <v>57</v>
      </c>
      <c r="BR273" s="8">
        <v>8</v>
      </c>
      <c r="BS273" s="8">
        <v>1</v>
      </c>
      <c r="BT273" s="8">
        <v>6</v>
      </c>
      <c r="BU273" s="8">
        <v>39</v>
      </c>
      <c r="BV273" s="8">
        <v>30113</v>
      </c>
      <c r="BW273" s="8">
        <v>5</v>
      </c>
      <c r="BX273" s="8">
        <v>7</v>
      </c>
      <c r="BY273" s="8">
        <v>14</v>
      </c>
      <c r="BZ273" s="8">
        <v>27</v>
      </c>
      <c r="CA273" s="8">
        <v>11</v>
      </c>
      <c r="CB273" s="8">
        <v>1</v>
      </c>
      <c r="CC273" s="8">
        <v>3</v>
      </c>
      <c r="CD273" s="8">
        <v>1</v>
      </c>
      <c r="CE273" s="8">
        <v>4</v>
      </c>
      <c r="CF273" s="8">
        <v>1</v>
      </c>
      <c r="CG273" s="8">
        <v>4</v>
      </c>
      <c r="CH273" s="8">
        <v>20</v>
      </c>
      <c r="CI273" s="8">
        <v>19</v>
      </c>
      <c r="CJ273" s="8">
        <v>4</v>
      </c>
      <c r="CK273" s="8">
        <v>10</v>
      </c>
      <c r="CL273" s="8">
        <v>14</v>
      </c>
      <c r="CM273" s="8">
        <v>1</v>
      </c>
      <c r="CN273" s="8">
        <v>8</v>
      </c>
      <c r="CO273" s="8">
        <v>3</v>
      </c>
      <c r="CP273" s="8">
        <v>4</v>
      </c>
      <c r="CQ273" s="8">
        <v>12</v>
      </c>
      <c r="CR273" s="8">
        <v>6</v>
      </c>
      <c r="CS273" s="8">
        <v>5</v>
      </c>
      <c r="CT273" s="8">
        <v>4</v>
      </c>
      <c r="CU273" s="8">
        <v>2</v>
      </c>
      <c r="CV273" s="8">
        <v>10</v>
      </c>
      <c r="CW273" s="8">
        <v>45</v>
      </c>
      <c r="CX273" s="8">
        <v>20</v>
      </c>
      <c r="CY273" s="8">
        <v>8</v>
      </c>
      <c r="CZ273" s="8">
        <v>15</v>
      </c>
      <c r="DA273" s="8">
        <v>10</v>
      </c>
      <c r="DB273" s="8">
        <v>17</v>
      </c>
      <c r="DC273" s="8">
        <v>6</v>
      </c>
      <c r="DD273" s="8">
        <v>36</v>
      </c>
      <c r="DE273" s="8">
        <v>206</v>
      </c>
      <c r="DF273" s="8">
        <v>128502</v>
      </c>
      <c r="DG273" s="8">
        <v>31</v>
      </c>
      <c r="DH273" s="8">
        <v>191</v>
      </c>
      <c r="DI273" s="8">
        <v>22</v>
      </c>
      <c r="DJ273" s="8">
        <v>13</v>
      </c>
      <c r="DK273" s="8">
        <v>30</v>
      </c>
      <c r="DL273" s="8">
        <v>88</v>
      </c>
      <c r="DM273" s="8">
        <v>3</v>
      </c>
      <c r="DN273" s="8">
        <v>11</v>
      </c>
      <c r="DO273" s="8">
        <v>16</v>
      </c>
      <c r="DP273" s="8">
        <v>4</v>
      </c>
      <c r="DQ273" s="8">
        <v>12</v>
      </c>
      <c r="DR273" s="8">
        <v>3</v>
      </c>
      <c r="DS273" s="8">
        <v>651</v>
      </c>
      <c r="DT273" s="8">
        <v>12</v>
      </c>
      <c r="DU273" s="8">
        <v>0</v>
      </c>
      <c r="DV273" s="8">
        <v>5</v>
      </c>
      <c r="DW273" s="8">
        <v>4</v>
      </c>
      <c r="DX273" s="8">
        <v>66</v>
      </c>
      <c r="DY273" s="8">
        <v>1</v>
      </c>
      <c r="DZ273" s="8">
        <v>16</v>
      </c>
      <c r="EA273" s="8">
        <v>26</v>
      </c>
      <c r="EB273" s="8">
        <v>27</v>
      </c>
      <c r="EC273" s="8">
        <v>10</v>
      </c>
      <c r="ED273" s="8">
        <v>15</v>
      </c>
      <c r="EE273" s="8">
        <v>1</v>
      </c>
      <c r="EF273" s="8">
        <v>10</v>
      </c>
      <c r="EG273" s="8">
        <v>3</v>
      </c>
    </row>
    <row r="274" spans="2:137" s="10" customFormat="1" ht="12.75">
      <c r="B274" s="11" t="s">
        <v>118</v>
      </c>
      <c r="C274" s="12">
        <f aca="true" t="shared" si="136" ref="C274:AH274">C273/194824</f>
        <v>9.752391902435019E-05</v>
      </c>
      <c r="D274" s="12">
        <f t="shared" si="136"/>
        <v>0.00017964932451853982</v>
      </c>
      <c r="E274" s="12">
        <f t="shared" si="136"/>
        <v>4.106270274709481E-05</v>
      </c>
      <c r="F274" s="12">
        <f t="shared" si="136"/>
        <v>3.592986490370796E-05</v>
      </c>
      <c r="G274" s="12">
        <f t="shared" si="136"/>
        <v>7.185972980741592E-05</v>
      </c>
      <c r="H274" s="12">
        <f t="shared" si="136"/>
        <v>0.00037983000041062705</v>
      </c>
      <c r="I274" s="12">
        <f t="shared" si="136"/>
        <v>0.00046708824374820353</v>
      </c>
      <c r="J274" s="12">
        <f t="shared" si="136"/>
        <v>0.00014371945961483184</v>
      </c>
      <c r="K274" s="12">
        <f t="shared" si="136"/>
        <v>7.185972980741592E-05</v>
      </c>
      <c r="L274" s="12">
        <f t="shared" si="136"/>
        <v>4.619554059048167E-05</v>
      </c>
      <c r="M274" s="12">
        <f t="shared" si="136"/>
        <v>0.00010265675686773704</v>
      </c>
      <c r="N274" s="12">
        <f t="shared" si="136"/>
        <v>0.0002463762164825689</v>
      </c>
      <c r="O274" s="12">
        <f t="shared" si="136"/>
        <v>0.00020018067589208722</v>
      </c>
      <c r="P274" s="12">
        <f t="shared" si="136"/>
        <v>4.619554059048167E-05</v>
      </c>
      <c r="Q274" s="12">
        <f t="shared" si="136"/>
        <v>3.079702706032111E-05</v>
      </c>
      <c r="R274" s="12">
        <f t="shared" si="136"/>
        <v>0.00028230608138627686</v>
      </c>
      <c r="S274" s="12">
        <f t="shared" si="136"/>
        <v>0.1533435305711822</v>
      </c>
      <c r="T274" s="12">
        <f t="shared" si="136"/>
        <v>0.012308545148441671</v>
      </c>
      <c r="U274" s="12">
        <f t="shared" si="136"/>
        <v>2.566418921693426E-05</v>
      </c>
      <c r="V274" s="12">
        <f t="shared" si="136"/>
        <v>1.5398513530160555E-05</v>
      </c>
      <c r="W274" s="12">
        <f t="shared" si="136"/>
        <v>1.5398513530160555E-05</v>
      </c>
      <c r="X274" s="12">
        <f t="shared" si="136"/>
        <v>1.0265675686773703E-05</v>
      </c>
      <c r="Y274" s="12">
        <f t="shared" si="136"/>
        <v>0.0007647928386646409</v>
      </c>
      <c r="Z274" s="12">
        <f t="shared" si="136"/>
        <v>0.0009033794604360859</v>
      </c>
      <c r="AA274" s="12">
        <f t="shared" si="136"/>
        <v>2.0531351373547405E-05</v>
      </c>
      <c r="AB274" s="12">
        <f t="shared" si="136"/>
        <v>3.592986490370796E-05</v>
      </c>
      <c r="AC274" s="12">
        <f t="shared" si="136"/>
        <v>1.0265675686773703E-05</v>
      </c>
      <c r="AD274" s="12">
        <f t="shared" si="136"/>
        <v>4.619554059048167E-05</v>
      </c>
      <c r="AE274" s="12">
        <f t="shared" si="136"/>
        <v>2.566418921693426E-05</v>
      </c>
      <c r="AF274" s="12">
        <f t="shared" si="136"/>
        <v>0.0001488522974582187</v>
      </c>
      <c r="AG274" s="12">
        <f t="shared" si="136"/>
        <v>0.0009547078388699545</v>
      </c>
      <c r="AH274" s="12">
        <f t="shared" si="136"/>
        <v>3.592986490370796E-05</v>
      </c>
      <c r="AI274" s="12">
        <f aca="true" t="shared" si="137" ref="AI274:CT274">AI273/194824</f>
        <v>0</v>
      </c>
      <c r="AJ274" s="12">
        <f t="shared" si="137"/>
        <v>7.185972980741592E-05</v>
      </c>
      <c r="AK274" s="12">
        <f t="shared" si="137"/>
        <v>3.592986490370796E-05</v>
      </c>
      <c r="AL274" s="12">
        <f t="shared" si="137"/>
        <v>0.00034903297335030594</v>
      </c>
      <c r="AM274" s="12">
        <f t="shared" si="137"/>
        <v>2.566418921693426E-05</v>
      </c>
      <c r="AN274" s="12">
        <f t="shared" si="137"/>
        <v>4.106270274709481E-05</v>
      </c>
      <c r="AO274" s="12">
        <f t="shared" si="137"/>
        <v>0.00017451648667515297</v>
      </c>
      <c r="AP274" s="12">
        <f t="shared" si="137"/>
        <v>0.00032336878413337166</v>
      </c>
      <c r="AQ274" s="12">
        <f t="shared" si="137"/>
        <v>0.00010265675686773704</v>
      </c>
      <c r="AR274" s="12">
        <f t="shared" si="137"/>
        <v>8.725824333757649E-05</v>
      </c>
      <c r="AS274" s="12">
        <f t="shared" si="137"/>
        <v>4.106270274709481E-05</v>
      </c>
      <c r="AT274" s="12">
        <f t="shared" si="137"/>
        <v>0.00012318810824128444</v>
      </c>
      <c r="AU274" s="12">
        <f t="shared" si="137"/>
        <v>3.592986490370796E-05</v>
      </c>
      <c r="AV274" s="12">
        <f t="shared" si="137"/>
        <v>6.159405412064222E-05</v>
      </c>
      <c r="AW274" s="12">
        <f t="shared" si="137"/>
        <v>5.132837843386852E-05</v>
      </c>
      <c r="AX274" s="12">
        <f t="shared" si="137"/>
        <v>7.185972980741592E-05</v>
      </c>
      <c r="AY274" s="12">
        <f t="shared" si="137"/>
        <v>2.566418921693426E-05</v>
      </c>
      <c r="AZ274" s="12">
        <f t="shared" si="137"/>
        <v>0.00231490986736747</v>
      </c>
      <c r="BA274" s="12">
        <f t="shared" si="137"/>
        <v>7.699256765080277E-05</v>
      </c>
      <c r="BB274" s="12">
        <f t="shared" si="137"/>
        <v>3.592986490370796E-05</v>
      </c>
      <c r="BC274" s="12">
        <f t="shared" si="137"/>
        <v>7.699256765080277E-05</v>
      </c>
      <c r="BD274" s="12">
        <f t="shared" si="137"/>
        <v>0.00021044635157886092</v>
      </c>
      <c r="BE274" s="12">
        <f t="shared" si="137"/>
        <v>5.132837843386851E-06</v>
      </c>
      <c r="BF274" s="12">
        <f t="shared" si="137"/>
        <v>4.106270274709481E-05</v>
      </c>
      <c r="BG274" s="12">
        <f t="shared" si="137"/>
        <v>0</v>
      </c>
      <c r="BH274" s="12">
        <f t="shared" si="137"/>
        <v>2.0531351373547405E-05</v>
      </c>
      <c r="BI274" s="12">
        <f t="shared" si="137"/>
        <v>2.0531351373547405E-05</v>
      </c>
      <c r="BJ274" s="12">
        <f t="shared" si="137"/>
        <v>9.239108118096334E-05</v>
      </c>
      <c r="BK274" s="12">
        <f t="shared" si="137"/>
        <v>3.079702706032111E-05</v>
      </c>
      <c r="BL274" s="12">
        <f t="shared" si="137"/>
        <v>6.159405412064222E-05</v>
      </c>
      <c r="BM274" s="12">
        <f t="shared" si="137"/>
        <v>9.239108118096334E-05</v>
      </c>
      <c r="BN274" s="12">
        <f t="shared" si="137"/>
        <v>3.592986490370796E-05</v>
      </c>
      <c r="BO274" s="12">
        <f t="shared" si="137"/>
        <v>1.5398513530160555E-05</v>
      </c>
      <c r="BP274" s="12">
        <f t="shared" si="137"/>
        <v>1.0265675686773703E-05</v>
      </c>
      <c r="BQ274" s="12">
        <f t="shared" si="137"/>
        <v>0.00029257175707305056</v>
      </c>
      <c r="BR274" s="12">
        <f t="shared" si="137"/>
        <v>4.106270274709481E-05</v>
      </c>
      <c r="BS274" s="12">
        <f t="shared" si="137"/>
        <v>5.132837843386851E-06</v>
      </c>
      <c r="BT274" s="12">
        <f t="shared" si="137"/>
        <v>3.079702706032111E-05</v>
      </c>
      <c r="BU274" s="12">
        <f t="shared" si="137"/>
        <v>0.00020018067589208722</v>
      </c>
      <c r="BV274" s="12">
        <f t="shared" si="137"/>
        <v>0.15456514597790827</v>
      </c>
      <c r="BW274" s="12">
        <f t="shared" si="137"/>
        <v>2.566418921693426E-05</v>
      </c>
      <c r="BX274" s="12">
        <f t="shared" si="137"/>
        <v>3.592986490370796E-05</v>
      </c>
      <c r="BY274" s="12">
        <f t="shared" si="137"/>
        <v>7.185972980741592E-05</v>
      </c>
      <c r="BZ274" s="12">
        <f t="shared" si="137"/>
        <v>0.000138586621771445</v>
      </c>
      <c r="CA274" s="12">
        <f t="shared" si="137"/>
        <v>5.646121627725537E-05</v>
      </c>
      <c r="CB274" s="12">
        <f t="shared" si="137"/>
        <v>5.132837843386851E-06</v>
      </c>
      <c r="CC274" s="12">
        <f t="shared" si="137"/>
        <v>1.5398513530160555E-05</v>
      </c>
      <c r="CD274" s="12">
        <f t="shared" si="137"/>
        <v>5.132837843386851E-06</v>
      </c>
      <c r="CE274" s="12">
        <f t="shared" si="137"/>
        <v>2.0531351373547405E-05</v>
      </c>
      <c r="CF274" s="12">
        <f t="shared" si="137"/>
        <v>5.132837843386851E-06</v>
      </c>
      <c r="CG274" s="12">
        <f t="shared" si="137"/>
        <v>2.0531351373547405E-05</v>
      </c>
      <c r="CH274" s="12">
        <f t="shared" si="137"/>
        <v>0.00010265675686773704</v>
      </c>
      <c r="CI274" s="12">
        <f t="shared" si="137"/>
        <v>9.752391902435019E-05</v>
      </c>
      <c r="CJ274" s="12">
        <f t="shared" si="137"/>
        <v>2.0531351373547405E-05</v>
      </c>
      <c r="CK274" s="12">
        <f t="shared" si="137"/>
        <v>5.132837843386852E-05</v>
      </c>
      <c r="CL274" s="12">
        <f t="shared" si="137"/>
        <v>7.185972980741592E-05</v>
      </c>
      <c r="CM274" s="12">
        <f t="shared" si="137"/>
        <v>5.132837843386851E-06</v>
      </c>
      <c r="CN274" s="12">
        <f t="shared" si="137"/>
        <v>4.106270274709481E-05</v>
      </c>
      <c r="CO274" s="12">
        <f t="shared" si="137"/>
        <v>1.5398513530160555E-05</v>
      </c>
      <c r="CP274" s="12">
        <f t="shared" si="137"/>
        <v>2.0531351373547405E-05</v>
      </c>
      <c r="CQ274" s="12">
        <f t="shared" si="137"/>
        <v>6.159405412064222E-05</v>
      </c>
      <c r="CR274" s="12">
        <f t="shared" si="137"/>
        <v>3.079702706032111E-05</v>
      </c>
      <c r="CS274" s="12">
        <f t="shared" si="137"/>
        <v>2.566418921693426E-05</v>
      </c>
      <c r="CT274" s="12">
        <f t="shared" si="137"/>
        <v>2.0531351373547405E-05</v>
      </c>
      <c r="CU274" s="12">
        <f aca="true" t="shared" si="138" ref="CU274:EG274">CU273/194824</f>
        <v>1.0265675686773703E-05</v>
      </c>
      <c r="CV274" s="12">
        <f t="shared" si="138"/>
        <v>5.132837843386852E-05</v>
      </c>
      <c r="CW274" s="12">
        <f t="shared" si="138"/>
        <v>0.00023097770295240833</v>
      </c>
      <c r="CX274" s="12">
        <f t="shared" si="138"/>
        <v>0.00010265675686773704</v>
      </c>
      <c r="CY274" s="12">
        <f t="shared" si="138"/>
        <v>4.106270274709481E-05</v>
      </c>
      <c r="CZ274" s="12">
        <f t="shared" si="138"/>
        <v>7.699256765080277E-05</v>
      </c>
      <c r="DA274" s="12">
        <f t="shared" si="138"/>
        <v>5.132837843386852E-05</v>
      </c>
      <c r="DB274" s="12">
        <f t="shared" si="138"/>
        <v>8.725824333757649E-05</v>
      </c>
      <c r="DC274" s="12">
        <f t="shared" si="138"/>
        <v>3.079702706032111E-05</v>
      </c>
      <c r="DD274" s="12">
        <f t="shared" si="138"/>
        <v>0.00018478216236192667</v>
      </c>
      <c r="DE274" s="12">
        <f t="shared" si="138"/>
        <v>0.0010573645957376915</v>
      </c>
      <c r="DF274" s="12">
        <f t="shared" si="138"/>
        <v>0.6595799285508972</v>
      </c>
      <c r="DG274" s="12">
        <f t="shared" si="138"/>
        <v>0.0001591179731449924</v>
      </c>
      <c r="DH274" s="12">
        <f t="shared" si="138"/>
        <v>0.0009803720280868887</v>
      </c>
      <c r="DI274" s="12">
        <f t="shared" si="138"/>
        <v>0.00011292243255451074</v>
      </c>
      <c r="DJ274" s="12">
        <f t="shared" si="138"/>
        <v>6.672689196402907E-05</v>
      </c>
      <c r="DK274" s="12">
        <f t="shared" si="138"/>
        <v>0.00015398513530160554</v>
      </c>
      <c r="DL274" s="12">
        <f t="shared" si="138"/>
        <v>0.00045168973021804295</v>
      </c>
      <c r="DM274" s="12">
        <f t="shared" si="138"/>
        <v>1.5398513530160555E-05</v>
      </c>
      <c r="DN274" s="12">
        <f t="shared" si="138"/>
        <v>5.646121627725537E-05</v>
      </c>
      <c r="DO274" s="12">
        <f t="shared" si="138"/>
        <v>8.212540549418962E-05</v>
      </c>
      <c r="DP274" s="12">
        <f t="shared" si="138"/>
        <v>2.0531351373547405E-05</v>
      </c>
      <c r="DQ274" s="12">
        <f t="shared" si="138"/>
        <v>6.159405412064222E-05</v>
      </c>
      <c r="DR274" s="12">
        <f t="shared" si="138"/>
        <v>1.5398513530160555E-05</v>
      </c>
      <c r="DS274" s="12">
        <f t="shared" si="138"/>
        <v>0.0033414774360448407</v>
      </c>
      <c r="DT274" s="12">
        <f t="shared" si="138"/>
        <v>6.159405412064222E-05</v>
      </c>
      <c r="DU274" s="12">
        <f t="shared" si="138"/>
        <v>0</v>
      </c>
      <c r="DV274" s="12">
        <f t="shared" si="138"/>
        <v>2.566418921693426E-05</v>
      </c>
      <c r="DW274" s="12">
        <f t="shared" si="138"/>
        <v>2.0531351373547405E-05</v>
      </c>
      <c r="DX274" s="12">
        <f t="shared" si="138"/>
        <v>0.0003387672976635322</v>
      </c>
      <c r="DY274" s="12">
        <f t="shared" si="138"/>
        <v>5.132837843386851E-06</v>
      </c>
      <c r="DZ274" s="12">
        <f t="shared" si="138"/>
        <v>8.212540549418962E-05</v>
      </c>
      <c r="EA274" s="12">
        <f t="shared" si="138"/>
        <v>0.00013345378392805814</v>
      </c>
      <c r="EB274" s="12">
        <f t="shared" si="138"/>
        <v>0.000138586621771445</v>
      </c>
      <c r="EC274" s="12">
        <f t="shared" si="138"/>
        <v>5.132837843386852E-05</v>
      </c>
      <c r="ED274" s="12">
        <f t="shared" si="138"/>
        <v>7.699256765080277E-05</v>
      </c>
      <c r="EE274" s="12">
        <f t="shared" si="138"/>
        <v>5.132837843386851E-06</v>
      </c>
      <c r="EF274" s="12">
        <f t="shared" si="138"/>
        <v>5.132837843386852E-05</v>
      </c>
      <c r="EG274" s="12">
        <f t="shared" si="138"/>
        <v>1.5398513530160555E-05</v>
      </c>
    </row>
    <row r="275" spans="2:137" ht="4.5" customHeight="1">
      <c r="B275" s="13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8"/>
      <c r="CW275" s="8"/>
      <c r="CX275" s="8"/>
      <c r="CY275" s="8"/>
      <c r="CZ275" s="8"/>
      <c r="DA275" s="8"/>
      <c r="DB275" s="8"/>
      <c r="DC275" s="8"/>
      <c r="DD275" s="8"/>
      <c r="DE275" s="8"/>
      <c r="DF275" s="8"/>
      <c r="DG275" s="8"/>
      <c r="DH275" s="8"/>
      <c r="DI275" s="8"/>
      <c r="DJ275" s="8"/>
      <c r="DK275" s="8"/>
      <c r="DL275" s="8"/>
      <c r="DM275" s="8"/>
      <c r="DN275" s="8"/>
      <c r="DO275" s="8"/>
      <c r="DP275" s="8"/>
      <c r="DQ275" s="8"/>
      <c r="DR275" s="8"/>
      <c r="DS275" s="8"/>
      <c r="DT275" s="8"/>
      <c r="DU275" s="8"/>
      <c r="DV275" s="8"/>
      <c r="DW275" s="8"/>
      <c r="DX275" s="8"/>
      <c r="DY275" s="8"/>
      <c r="DZ275" s="8"/>
      <c r="EA275" s="8"/>
      <c r="EB275" s="8"/>
      <c r="EC275" s="8"/>
      <c r="ED275" s="8"/>
      <c r="EE275" s="8"/>
      <c r="EF275" s="8"/>
      <c r="EG275" s="8"/>
    </row>
    <row r="276" spans="1:137" ht="12.75">
      <c r="A276" s="3" t="s">
        <v>105</v>
      </c>
      <c r="B276" s="13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8"/>
      <c r="CR276" s="8"/>
      <c r="CS276" s="8"/>
      <c r="CT276" s="8"/>
      <c r="CU276" s="8"/>
      <c r="CV276" s="8"/>
      <c r="CW276" s="8"/>
      <c r="CX276" s="8"/>
      <c r="CY276" s="8"/>
      <c r="CZ276" s="8"/>
      <c r="DA276" s="8"/>
      <c r="DB276" s="8"/>
      <c r="DC276" s="8"/>
      <c r="DD276" s="8"/>
      <c r="DE276" s="8"/>
      <c r="DF276" s="8"/>
      <c r="DG276" s="8"/>
      <c r="DH276" s="8"/>
      <c r="DI276" s="8"/>
      <c r="DJ276" s="8"/>
      <c r="DK276" s="8"/>
      <c r="DL276" s="8"/>
      <c r="DM276" s="8"/>
      <c r="DN276" s="8"/>
      <c r="DO276" s="8"/>
      <c r="DP276" s="8"/>
      <c r="DQ276" s="8"/>
      <c r="DR276" s="8"/>
      <c r="DS276" s="8"/>
      <c r="DT276" s="8"/>
      <c r="DU276" s="8"/>
      <c r="DV276" s="8"/>
      <c r="DW276" s="8"/>
      <c r="DX276" s="8"/>
      <c r="DY276" s="8"/>
      <c r="DZ276" s="8"/>
      <c r="EA276" s="8"/>
      <c r="EB276" s="8"/>
      <c r="EC276" s="8"/>
      <c r="ED276" s="8"/>
      <c r="EE276" s="8"/>
      <c r="EF276" s="8"/>
      <c r="EG276" s="8"/>
    </row>
    <row r="277" spans="2:137" ht="12.75">
      <c r="B277" s="7" t="s">
        <v>84</v>
      </c>
      <c r="C277" s="8">
        <v>7</v>
      </c>
      <c r="D277" s="8">
        <v>16</v>
      </c>
      <c r="E277" s="8">
        <v>7</v>
      </c>
      <c r="F277" s="8">
        <v>4</v>
      </c>
      <c r="G277" s="8">
        <v>7</v>
      </c>
      <c r="H277" s="8">
        <v>13</v>
      </c>
      <c r="I277" s="8">
        <v>62</v>
      </c>
      <c r="J277" s="8">
        <v>52</v>
      </c>
      <c r="K277" s="8">
        <v>15</v>
      </c>
      <c r="L277" s="8">
        <v>5</v>
      </c>
      <c r="M277" s="8">
        <v>8</v>
      </c>
      <c r="N277" s="8">
        <v>46</v>
      </c>
      <c r="O277" s="8">
        <v>34</v>
      </c>
      <c r="P277" s="8">
        <v>0</v>
      </c>
      <c r="Q277" s="8">
        <v>1</v>
      </c>
      <c r="R277" s="8">
        <v>89</v>
      </c>
      <c r="S277" s="8">
        <v>31229</v>
      </c>
      <c r="T277" s="8">
        <v>1081</v>
      </c>
      <c r="U277" s="8">
        <v>2</v>
      </c>
      <c r="V277" s="8">
        <v>8</v>
      </c>
      <c r="W277" s="8">
        <v>6</v>
      </c>
      <c r="X277" s="8">
        <v>1</v>
      </c>
      <c r="Y277" s="8">
        <v>207</v>
      </c>
      <c r="Z277" s="8">
        <v>83</v>
      </c>
      <c r="AA277" s="8">
        <v>4</v>
      </c>
      <c r="AB277" s="8">
        <v>7</v>
      </c>
      <c r="AC277" s="8">
        <v>2</v>
      </c>
      <c r="AD277" s="8">
        <v>7</v>
      </c>
      <c r="AE277" s="8">
        <v>6</v>
      </c>
      <c r="AF277" s="8">
        <v>26</v>
      </c>
      <c r="AG277" s="8">
        <v>170</v>
      </c>
      <c r="AH277" s="8">
        <v>2</v>
      </c>
      <c r="AI277" s="8">
        <v>2</v>
      </c>
      <c r="AJ277" s="8">
        <v>29</v>
      </c>
      <c r="AK277" s="8">
        <v>2</v>
      </c>
      <c r="AL277" s="8">
        <v>35</v>
      </c>
      <c r="AM277" s="8">
        <v>8</v>
      </c>
      <c r="AN277" s="8">
        <v>2</v>
      </c>
      <c r="AO277" s="8">
        <v>22</v>
      </c>
      <c r="AP277" s="8">
        <v>27</v>
      </c>
      <c r="AQ277" s="8">
        <v>7</v>
      </c>
      <c r="AR277" s="8">
        <v>17</v>
      </c>
      <c r="AS277" s="8">
        <v>7</v>
      </c>
      <c r="AT277" s="8">
        <v>5</v>
      </c>
      <c r="AU277" s="8">
        <v>7</v>
      </c>
      <c r="AV277" s="8">
        <v>3</v>
      </c>
      <c r="AW277" s="8">
        <v>23</v>
      </c>
      <c r="AX277" s="8">
        <v>5</v>
      </c>
      <c r="AY277" s="8">
        <v>3</v>
      </c>
      <c r="AZ277" s="8">
        <v>170</v>
      </c>
      <c r="BA277" s="8">
        <v>2</v>
      </c>
      <c r="BB277" s="8">
        <v>5</v>
      </c>
      <c r="BC277" s="8">
        <v>11</v>
      </c>
      <c r="BD277" s="8">
        <v>60</v>
      </c>
      <c r="BE277" s="8">
        <v>2</v>
      </c>
      <c r="BF277" s="8">
        <v>8</v>
      </c>
      <c r="BG277" s="8">
        <v>2</v>
      </c>
      <c r="BH277" s="8">
        <v>7</v>
      </c>
      <c r="BI277" s="8">
        <v>2</v>
      </c>
      <c r="BJ277" s="8">
        <v>7</v>
      </c>
      <c r="BK277" s="8">
        <v>7</v>
      </c>
      <c r="BL277" s="8">
        <v>2</v>
      </c>
      <c r="BM277" s="8">
        <v>2</v>
      </c>
      <c r="BN277" s="8">
        <v>6</v>
      </c>
      <c r="BO277" s="8">
        <v>1</v>
      </c>
      <c r="BP277" s="8">
        <v>1</v>
      </c>
      <c r="BQ277" s="8">
        <v>33</v>
      </c>
      <c r="BR277" s="8">
        <v>8</v>
      </c>
      <c r="BS277" s="8">
        <v>1</v>
      </c>
      <c r="BT277" s="8">
        <v>4</v>
      </c>
      <c r="BU277" s="8">
        <v>27</v>
      </c>
      <c r="BV277" s="8">
        <v>11804</v>
      </c>
      <c r="BW277" s="8">
        <v>3</v>
      </c>
      <c r="BX277" s="8">
        <v>6</v>
      </c>
      <c r="BY277" s="8">
        <v>34</v>
      </c>
      <c r="BZ277" s="8">
        <v>4</v>
      </c>
      <c r="CA277" s="8">
        <v>14</v>
      </c>
      <c r="CB277" s="8">
        <v>1</v>
      </c>
      <c r="CC277" s="8">
        <v>2</v>
      </c>
      <c r="CD277" s="8">
        <v>2</v>
      </c>
      <c r="CE277" s="8">
        <v>94</v>
      </c>
      <c r="CF277" s="8">
        <v>3</v>
      </c>
      <c r="CG277" s="8">
        <v>14</v>
      </c>
      <c r="CH277" s="8">
        <v>15</v>
      </c>
      <c r="CI277" s="8">
        <v>14</v>
      </c>
      <c r="CJ277" s="8">
        <v>3</v>
      </c>
      <c r="CK277" s="8">
        <v>3</v>
      </c>
      <c r="CL277" s="8">
        <v>16</v>
      </c>
      <c r="CM277" s="8">
        <v>4</v>
      </c>
      <c r="CN277" s="8">
        <v>2</v>
      </c>
      <c r="CO277" s="8">
        <v>0</v>
      </c>
      <c r="CP277" s="8">
        <v>2</v>
      </c>
      <c r="CQ277" s="8">
        <v>29</v>
      </c>
      <c r="CR277" s="8">
        <v>4</v>
      </c>
      <c r="CS277" s="8">
        <v>0</v>
      </c>
      <c r="CT277" s="8">
        <v>5</v>
      </c>
      <c r="CU277" s="8">
        <v>1</v>
      </c>
      <c r="CV277" s="8">
        <v>4</v>
      </c>
      <c r="CW277" s="8">
        <v>78</v>
      </c>
      <c r="CX277" s="8">
        <v>12</v>
      </c>
      <c r="CY277" s="8">
        <v>3</v>
      </c>
      <c r="CZ277" s="8">
        <v>5</v>
      </c>
      <c r="DA277" s="8">
        <v>7</v>
      </c>
      <c r="DB277" s="8">
        <v>9</v>
      </c>
      <c r="DC277" s="8">
        <v>11</v>
      </c>
      <c r="DD277" s="8">
        <v>18</v>
      </c>
      <c r="DE277" s="8">
        <v>162</v>
      </c>
      <c r="DF277" s="8">
        <v>41960</v>
      </c>
      <c r="DG277" s="8">
        <v>13</v>
      </c>
      <c r="DH277" s="8">
        <v>78</v>
      </c>
      <c r="DI277" s="8">
        <v>6</v>
      </c>
      <c r="DJ277" s="8">
        <v>50</v>
      </c>
      <c r="DK277" s="8">
        <v>23</v>
      </c>
      <c r="DL277" s="8">
        <v>63</v>
      </c>
      <c r="DM277" s="8">
        <v>6</v>
      </c>
      <c r="DN277" s="8">
        <v>8</v>
      </c>
      <c r="DO277" s="8">
        <v>21</v>
      </c>
      <c r="DP277" s="8">
        <v>13</v>
      </c>
      <c r="DQ277" s="8">
        <v>5</v>
      </c>
      <c r="DR277" s="8">
        <v>3</v>
      </c>
      <c r="DS277" s="8">
        <v>128</v>
      </c>
      <c r="DT277" s="8">
        <v>10</v>
      </c>
      <c r="DU277" s="8">
        <v>0</v>
      </c>
      <c r="DV277" s="8">
        <v>3</v>
      </c>
      <c r="DW277" s="8">
        <v>4</v>
      </c>
      <c r="DX277" s="8">
        <v>59</v>
      </c>
      <c r="DY277" s="8">
        <v>2</v>
      </c>
      <c r="DZ277" s="8">
        <v>4</v>
      </c>
      <c r="EA277" s="8">
        <v>10</v>
      </c>
      <c r="EB277" s="8">
        <v>8</v>
      </c>
      <c r="EC277" s="8">
        <v>8</v>
      </c>
      <c r="ED277" s="8">
        <v>4</v>
      </c>
      <c r="EE277" s="8">
        <v>1</v>
      </c>
      <c r="EF277" s="8">
        <v>10</v>
      </c>
      <c r="EG277" s="8">
        <v>2</v>
      </c>
    </row>
    <row r="278" spans="1:137" ht="12.75">
      <c r="A278" s="9" t="s">
        <v>14</v>
      </c>
      <c r="C278" s="8">
        <v>7</v>
      </c>
      <c r="D278" s="8">
        <v>16</v>
      </c>
      <c r="E278" s="8">
        <v>7</v>
      </c>
      <c r="F278" s="8">
        <v>4</v>
      </c>
      <c r="G278" s="8">
        <v>7</v>
      </c>
      <c r="H278" s="8">
        <v>13</v>
      </c>
      <c r="I278" s="8">
        <v>62</v>
      </c>
      <c r="J278" s="8">
        <v>52</v>
      </c>
      <c r="K278" s="8">
        <v>15</v>
      </c>
      <c r="L278" s="8">
        <v>5</v>
      </c>
      <c r="M278" s="8">
        <v>8</v>
      </c>
      <c r="N278" s="8">
        <v>46</v>
      </c>
      <c r="O278" s="8">
        <v>34</v>
      </c>
      <c r="P278" s="8">
        <v>0</v>
      </c>
      <c r="Q278" s="8">
        <v>1</v>
      </c>
      <c r="R278" s="8">
        <v>89</v>
      </c>
      <c r="S278" s="8">
        <v>31229</v>
      </c>
      <c r="T278" s="8">
        <v>1081</v>
      </c>
      <c r="U278" s="8">
        <v>2</v>
      </c>
      <c r="V278" s="8">
        <v>8</v>
      </c>
      <c r="W278" s="8">
        <v>6</v>
      </c>
      <c r="X278" s="8">
        <v>1</v>
      </c>
      <c r="Y278" s="8">
        <v>207</v>
      </c>
      <c r="Z278" s="8">
        <v>83</v>
      </c>
      <c r="AA278" s="8">
        <v>4</v>
      </c>
      <c r="AB278" s="8">
        <v>7</v>
      </c>
      <c r="AC278" s="8">
        <v>2</v>
      </c>
      <c r="AD278" s="8">
        <v>7</v>
      </c>
      <c r="AE278" s="8">
        <v>6</v>
      </c>
      <c r="AF278" s="8">
        <v>26</v>
      </c>
      <c r="AG278" s="8">
        <v>170</v>
      </c>
      <c r="AH278" s="8">
        <v>2</v>
      </c>
      <c r="AI278" s="8">
        <v>2</v>
      </c>
      <c r="AJ278" s="8">
        <v>29</v>
      </c>
      <c r="AK278" s="8">
        <v>2</v>
      </c>
      <c r="AL278" s="8">
        <v>35</v>
      </c>
      <c r="AM278" s="8">
        <v>8</v>
      </c>
      <c r="AN278" s="8">
        <v>2</v>
      </c>
      <c r="AO278" s="8">
        <v>22</v>
      </c>
      <c r="AP278" s="8">
        <v>27</v>
      </c>
      <c r="AQ278" s="8">
        <v>7</v>
      </c>
      <c r="AR278" s="8">
        <v>17</v>
      </c>
      <c r="AS278" s="8">
        <v>7</v>
      </c>
      <c r="AT278" s="8">
        <v>5</v>
      </c>
      <c r="AU278" s="8">
        <v>7</v>
      </c>
      <c r="AV278" s="8">
        <v>3</v>
      </c>
      <c r="AW278" s="8">
        <v>23</v>
      </c>
      <c r="AX278" s="8">
        <v>5</v>
      </c>
      <c r="AY278" s="8">
        <v>3</v>
      </c>
      <c r="AZ278" s="8">
        <v>170</v>
      </c>
      <c r="BA278" s="8">
        <v>2</v>
      </c>
      <c r="BB278" s="8">
        <v>5</v>
      </c>
      <c r="BC278" s="8">
        <v>11</v>
      </c>
      <c r="BD278" s="8">
        <v>60</v>
      </c>
      <c r="BE278" s="8">
        <v>2</v>
      </c>
      <c r="BF278" s="8">
        <v>8</v>
      </c>
      <c r="BG278" s="8">
        <v>2</v>
      </c>
      <c r="BH278" s="8">
        <v>7</v>
      </c>
      <c r="BI278" s="8">
        <v>2</v>
      </c>
      <c r="BJ278" s="8">
        <v>7</v>
      </c>
      <c r="BK278" s="8">
        <v>7</v>
      </c>
      <c r="BL278" s="8">
        <v>2</v>
      </c>
      <c r="BM278" s="8">
        <v>2</v>
      </c>
      <c r="BN278" s="8">
        <v>6</v>
      </c>
      <c r="BO278" s="8">
        <v>1</v>
      </c>
      <c r="BP278" s="8">
        <v>1</v>
      </c>
      <c r="BQ278" s="8">
        <v>33</v>
      </c>
      <c r="BR278" s="8">
        <v>8</v>
      </c>
      <c r="BS278" s="8">
        <v>1</v>
      </c>
      <c r="BT278" s="8">
        <v>4</v>
      </c>
      <c r="BU278" s="8">
        <v>27</v>
      </c>
      <c r="BV278" s="8">
        <v>11804</v>
      </c>
      <c r="BW278" s="8">
        <v>3</v>
      </c>
      <c r="BX278" s="8">
        <v>6</v>
      </c>
      <c r="BY278" s="8">
        <v>34</v>
      </c>
      <c r="BZ278" s="8">
        <v>4</v>
      </c>
      <c r="CA278" s="8">
        <v>14</v>
      </c>
      <c r="CB278" s="8">
        <v>1</v>
      </c>
      <c r="CC278" s="8">
        <v>2</v>
      </c>
      <c r="CD278" s="8">
        <v>2</v>
      </c>
      <c r="CE278" s="8">
        <v>94</v>
      </c>
      <c r="CF278" s="8">
        <v>3</v>
      </c>
      <c r="CG278" s="8">
        <v>14</v>
      </c>
      <c r="CH278" s="8">
        <v>15</v>
      </c>
      <c r="CI278" s="8">
        <v>14</v>
      </c>
      <c r="CJ278" s="8">
        <v>3</v>
      </c>
      <c r="CK278" s="8">
        <v>3</v>
      </c>
      <c r="CL278" s="8">
        <v>16</v>
      </c>
      <c r="CM278" s="8">
        <v>4</v>
      </c>
      <c r="CN278" s="8">
        <v>2</v>
      </c>
      <c r="CO278" s="8">
        <v>0</v>
      </c>
      <c r="CP278" s="8">
        <v>2</v>
      </c>
      <c r="CQ278" s="8">
        <v>29</v>
      </c>
      <c r="CR278" s="8">
        <v>4</v>
      </c>
      <c r="CS278" s="8">
        <v>0</v>
      </c>
      <c r="CT278" s="8">
        <v>5</v>
      </c>
      <c r="CU278" s="8">
        <v>1</v>
      </c>
      <c r="CV278" s="8">
        <v>4</v>
      </c>
      <c r="CW278" s="8">
        <v>78</v>
      </c>
      <c r="CX278" s="8">
        <v>12</v>
      </c>
      <c r="CY278" s="8">
        <v>3</v>
      </c>
      <c r="CZ278" s="8">
        <v>5</v>
      </c>
      <c r="DA278" s="8">
        <v>7</v>
      </c>
      <c r="DB278" s="8">
        <v>9</v>
      </c>
      <c r="DC278" s="8">
        <v>11</v>
      </c>
      <c r="DD278" s="8">
        <v>18</v>
      </c>
      <c r="DE278" s="8">
        <v>162</v>
      </c>
      <c r="DF278" s="8">
        <v>41960</v>
      </c>
      <c r="DG278" s="8">
        <v>13</v>
      </c>
      <c r="DH278" s="8">
        <v>78</v>
      </c>
      <c r="DI278" s="8">
        <v>6</v>
      </c>
      <c r="DJ278" s="8">
        <v>50</v>
      </c>
      <c r="DK278" s="8">
        <v>23</v>
      </c>
      <c r="DL278" s="8">
        <v>63</v>
      </c>
      <c r="DM278" s="8">
        <v>6</v>
      </c>
      <c r="DN278" s="8">
        <v>8</v>
      </c>
      <c r="DO278" s="8">
        <v>21</v>
      </c>
      <c r="DP278" s="8">
        <v>13</v>
      </c>
      <c r="DQ278" s="8">
        <v>5</v>
      </c>
      <c r="DR278" s="8">
        <v>3</v>
      </c>
      <c r="DS278" s="8">
        <v>128</v>
      </c>
      <c r="DT278" s="8">
        <v>10</v>
      </c>
      <c r="DU278" s="8">
        <v>0</v>
      </c>
      <c r="DV278" s="8">
        <v>3</v>
      </c>
      <c r="DW278" s="8">
        <v>4</v>
      </c>
      <c r="DX278" s="8">
        <v>59</v>
      </c>
      <c r="DY278" s="8">
        <v>2</v>
      </c>
      <c r="DZ278" s="8">
        <v>4</v>
      </c>
      <c r="EA278" s="8">
        <v>10</v>
      </c>
      <c r="EB278" s="8">
        <v>8</v>
      </c>
      <c r="EC278" s="8">
        <v>8</v>
      </c>
      <c r="ED278" s="8">
        <v>4</v>
      </c>
      <c r="EE278" s="8">
        <v>1</v>
      </c>
      <c r="EF278" s="8">
        <v>10</v>
      </c>
      <c r="EG278" s="8">
        <v>2</v>
      </c>
    </row>
    <row r="279" spans="2:137" s="10" customFormat="1" ht="12.75">
      <c r="B279" s="11" t="s">
        <v>118</v>
      </c>
      <c r="C279" s="12">
        <f aca="true" t="shared" si="139" ref="C279:AH279">C278/88669</f>
        <v>7.894529091339702E-05</v>
      </c>
      <c r="D279" s="12">
        <f t="shared" si="139"/>
        <v>0.00018044637923062175</v>
      </c>
      <c r="E279" s="12">
        <f t="shared" si="139"/>
        <v>7.894529091339702E-05</v>
      </c>
      <c r="F279" s="12">
        <f t="shared" si="139"/>
        <v>4.5111594807655436E-05</v>
      </c>
      <c r="G279" s="12">
        <f t="shared" si="139"/>
        <v>7.894529091339702E-05</v>
      </c>
      <c r="H279" s="12">
        <f t="shared" si="139"/>
        <v>0.00014661268312488016</v>
      </c>
      <c r="I279" s="12">
        <f t="shared" si="139"/>
        <v>0.0006992297195186593</v>
      </c>
      <c r="J279" s="12">
        <f t="shared" si="139"/>
        <v>0.0005864507324995206</v>
      </c>
      <c r="K279" s="12">
        <f t="shared" si="139"/>
        <v>0.0001691684805287079</v>
      </c>
      <c r="L279" s="12">
        <f t="shared" si="139"/>
        <v>5.6389493509569295E-05</v>
      </c>
      <c r="M279" s="12">
        <f t="shared" si="139"/>
        <v>9.022318961531087E-05</v>
      </c>
      <c r="N279" s="12">
        <f t="shared" si="139"/>
        <v>0.0005187833402880375</v>
      </c>
      <c r="O279" s="12">
        <f t="shared" si="139"/>
        <v>0.0003834485558650712</v>
      </c>
      <c r="P279" s="12">
        <f t="shared" si="139"/>
        <v>0</v>
      </c>
      <c r="Q279" s="12">
        <f t="shared" si="139"/>
        <v>1.1277898701913859E-05</v>
      </c>
      <c r="R279" s="12">
        <f t="shared" si="139"/>
        <v>0.0010037329844703334</v>
      </c>
      <c r="S279" s="12">
        <f t="shared" si="139"/>
        <v>0.3521974985620679</v>
      </c>
      <c r="T279" s="12">
        <f t="shared" si="139"/>
        <v>0.012191408496768882</v>
      </c>
      <c r="U279" s="12">
        <f t="shared" si="139"/>
        <v>2.2555797403827718E-05</v>
      </c>
      <c r="V279" s="12">
        <f t="shared" si="139"/>
        <v>9.022318961531087E-05</v>
      </c>
      <c r="W279" s="12">
        <f t="shared" si="139"/>
        <v>6.766739221148315E-05</v>
      </c>
      <c r="X279" s="12">
        <f t="shared" si="139"/>
        <v>1.1277898701913859E-05</v>
      </c>
      <c r="Y279" s="12">
        <f t="shared" si="139"/>
        <v>0.002334525031296169</v>
      </c>
      <c r="Z279" s="12">
        <f t="shared" si="139"/>
        <v>0.0009360655922588503</v>
      </c>
      <c r="AA279" s="12">
        <f t="shared" si="139"/>
        <v>4.5111594807655436E-05</v>
      </c>
      <c r="AB279" s="12">
        <f t="shared" si="139"/>
        <v>7.894529091339702E-05</v>
      </c>
      <c r="AC279" s="12">
        <f t="shared" si="139"/>
        <v>2.2555797403827718E-05</v>
      </c>
      <c r="AD279" s="12">
        <f t="shared" si="139"/>
        <v>7.894529091339702E-05</v>
      </c>
      <c r="AE279" s="12">
        <f t="shared" si="139"/>
        <v>6.766739221148315E-05</v>
      </c>
      <c r="AF279" s="12">
        <f t="shared" si="139"/>
        <v>0.0002932253662497603</v>
      </c>
      <c r="AG279" s="12">
        <f t="shared" si="139"/>
        <v>0.0019172427793253562</v>
      </c>
      <c r="AH279" s="12">
        <f t="shared" si="139"/>
        <v>2.2555797403827718E-05</v>
      </c>
      <c r="AI279" s="12">
        <f aca="true" t="shared" si="140" ref="AI279:CT279">AI278/88669</f>
        <v>2.2555797403827718E-05</v>
      </c>
      <c r="AJ279" s="12">
        <f t="shared" si="140"/>
        <v>0.00032705906235550193</v>
      </c>
      <c r="AK279" s="12">
        <f t="shared" si="140"/>
        <v>2.2555797403827718E-05</v>
      </c>
      <c r="AL279" s="12">
        <f t="shared" si="140"/>
        <v>0.0003947264545669851</v>
      </c>
      <c r="AM279" s="12">
        <f t="shared" si="140"/>
        <v>9.022318961531087E-05</v>
      </c>
      <c r="AN279" s="12">
        <f t="shared" si="140"/>
        <v>2.2555797403827718E-05</v>
      </c>
      <c r="AO279" s="12">
        <f t="shared" si="140"/>
        <v>0.0002481137714421049</v>
      </c>
      <c r="AP279" s="12">
        <f t="shared" si="140"/>
        <v>0.00030450326495167423</v>
      </c>
      <c r="AQ279" s="12">
        <f t="shared" si="140"/>
        <v>7.894529091339702E-05</v>
      </c>
      <c r="AR279" s="12">
        <f t="shared" si="140"/>
        <v>0.0001917242779325356</v>
      </c>
      <c r="AS279" s="12">
        <f t="shared" si="140"/>
        <v>7.894529091339702E-05</v>
      </c>
      <c r="AT279" s="12">
        <f t="shared" si="140"/>
        <v>5.6389493509569295E-05</v>
      </c>
      <c r="AU279" s="12">
        <f t="shared" si="140"/>
        <v>7.894529091339702E-05</v>
      </c>
      <c r="AV279" s="12">
        <f t="shared" si="140"/>
        <v>3.383369610574158E-05</v>
      </c>
      <c r="AW279" s="12">
        <f t="shared" si="140"/>
        <v>0.00025939167014401877</v>
      </c>
      <c r="AX279" s="12">
        <f t="shared" si="140"/>
        <v>5.6389493509569295E-05</v>
      </c>
      <c r="AY279" s="12">
        <f t="shared" si="140"/>
        <v>3.383369610574158E-05</v>
      </c>
      <c r="AZ279" s="12">
        <f t="shared" si="140"/>
        <v>0.0019172427793253562</v>
      </c>
      <c r="BA279" s="12">
        <f t="shared" si="140"/>
        <v>2.2555797403827718E-05</v>
      </c>
      <c r="BB279" s="12">
        <f t="shared" si="140"/>
        <v>5.6389493509569295E-05</v>
      </c>
      <c r="BC279" s="12">
        <f t="shared" si="140"/>
        <v>0.00012405688572105246</v>
      </c>
      <c r="BD279" s="12">
        <f t="shared" si="140"/>
        <v>0.0006766739221148316</v>
      </c>
      <c r="BE279" s="12">
        <f t="shared" si="140"/>
        <v>2.2555797403827718E-05</v>
      </c>
      <c r="BF279" s="12">
        <f t="shared" si="140"/>
        <v>9.022318961531087E-05</v>
      </c>
      <c r="BG279" s="12">
        <f t="shared" si="140"/>
        <v>2.2555797403827718E-05</v>
      </c>
      <c r="BH279" s="12">
        <f t="shared" si="140"/>
        <v>7.894529091339702E-05</v>
      </c>
      <c r="BI279" s="12">
        <f t="shared" si="140"/>
        <v>2.2555797403827718E-05</v>
      </c>
      <c r="BJ279" s="12">
        <f t="shared" si="140"/>
        <v>7.894529091339702E-05</v>
      </c>
      <c r="BK279" s="12">
        <f t="shared" si="140"/>
        <v>7.894529091339702E-05</v>
      </c>
      <c r="BL279" s="12">
        <f t="shared" si="140"/>
        <v>2.2555797403827718E-05</v>
      </c>
      <c r="BM279" s="12">
        <f t="shared" si="140"/>
        <v>2.2555797403827718E-05</v>
      </c>
      <c r="BN279" s="12">
        <f t="shared" si="140"/>
        <v>6.766739221148315E-05</v>
      </c>
      <c r="BO279" s="12">
        <f t="shared" si="140"/>
        <v>1.1277898701913859E-05</v>
      </c>
      <c r="BP279" s="12">
        <f t="shared" si="140"/>
        <v>1.1277898701913859E-05</v>
      </c>
      <c r="BQ279" s="12">
        <f t="shared" si="140"/>
        <v>0.00037217065716315734</v>
      </c>
      <c r="BR279" s="12">
        <f t="shared" si="140"/>
        <v>9.022318961531087E-05</v>
      </c>
      <c r="BS279" s="12">
        <f t="shared" si="140"/>
        <v>1.1277898701913859E-05</v>
      </c>
      <c r="BT279" s="12">
        <f t="shared" si="140"/>
        <v>4.5111594807655436E-05</v>
      </c>
      <c r="BU279" s="12">
        <f t="shared" si="140"/>
        <v>0.00030450326495167423</v>
      </c>
      <c r="BV279" s="12">
        <f t="shared" si="140"/>
        <v>0.13312431627739119</v>
      </c>
      <c r="BW279" s="12">
        <f t="shared" si="140"/>
        <v>3.383369610574158E-05</v>
      </c>
      <c r="BX279" s="12">
        <f t="shared" si="140"/>
        <v>6.766739221148315E-05</v>
      </c>
      <c r="BY279" s="12">
        <f t="shared" si="140"/>
        <v>0.0003834485558650712</v>
      </c>
      <c r="BZ279" s="12">
        <f t="shared" si="140"/>
        <v>4.5111594807655436E-05</v>
      </c>
      <c r="CA279" s="12">
        <f t="shared" si="140"/>
        <v>0.00015789058182679404</v>
      </c>
      <c r="CB279" s="12">
        <f t="shared" si="140"/>
        <v>1.1277898701913859E-05</v>
      </c>
      <c r="CC279" s="12">
        <f t="shared" si="140"/>
        <v>2.2555797403827718E-05</v>
      </c>
      <c r="CD279" s="12">
        <f t="shared" si="140"/>
        <v>2.2555797403827718E-05</v>
      </c>
      <c r="CE279" s="12">
        <f t="shared" si="140"/>
        <v>0.0010601224779799028</v>
      </c>
      <c r="CF279" s="12">
        <f t="shared" si="140"/>
        <v>3.383369610574158E-05</v>
      </c>
      <c r="CG279" s="12">
        <f t="shared" si="140"/>
        <v>0.00015789058182679404</v>
      </c>
      <c r="CH279" s="12">
        <f t="shared" si="140"/>
        <v>0.0001691684805287079</v>
      </c>
      <c r="CI279" s="12">
        <f t="shared" si="140"/>
        <v>0.00015789058182679404</v>
      </c>
      <c r="CJ279" s="12">
        <f t="shared" si="140"/>
        <v>3.383369610574158E-05</v>
      </c>
      <c r="CK279" s="12">
        <f t="shared" si="140"/>
        <v>3.383369610574158E-05</v>
      </c>
      <c r="CL279" s="12">
        <f t="shared" si="140"/>
        <v>0.00018044637923062175</v>
      </c>
      <c r="CM279" s="12">
        <f t="shared" si="140"/>
        <v>4.5111594807655436E-05</v>
      </c>
      <c r="CN279" s="12">
        <f t="shared" si="140"/>
        <v>2.2555797403827718E-05</v>
      </c>
      <c r="CO279" s="12">
        <f t="shared" si="140"/>
        <v>0</v>
      </c>
      <c r="CP279" s="12">
        <f t="shared" si="140"/>
        <v>2.2555797403827718E-05</v>
      </c>
      <c r="CQ279" s="12">
        <f t="shared" si="140"/>
        <v>0.00032705906235550193</v>
      </c>
      <c r="CR279" s="12">
        <f t="shared" si="140"/>
        <v>4.5111594807655436E-05</v>
      </c>
      <c r="CS279" s="12">
        <f t="shared" si="140"/>
        <v>0</v>
      </c>
      <c r="CT279" s="12">
        <f t="shared" si="140"/>
        <v>5.6389493509569295E-05</v>
      </c>
      <c r="CU279" s="12">
        <f aca="true" t="shared" si="141" ref="CU279:EG279">CU278/88669</f>
        <v>1.1277898701913859E-05</v>
      </c>
      <c r="CV279" s="12">
        <f t="shared" si="141"/>
        <v>4.5111594807655436E-05</v>
      </c>
      <c r="CW279" s="12">
        <f t="shared" si="141"/>
        <v>0.000879676098749281</v>
      </c>
      <c r="CX279" s="12">
        <f t="shared" si="141"/>
        <v>0.0001353347844229663</v>
      </c>
      <c r="CY279" s="12">
        <f t="shared" si="141"/>
        <v>3.383369610574158E-05</v>
      </c>
      <c r="CZ279" s="12">
        <f t="shared" si="141"/>
        <v>5.6389493509569295E-05</v>
      </c>
      <c r="DA279" s="12">
        <f t="shared" si="141"/>
        <v>7.894529091339702E-05</v>
      </c>
      <c r="DB279" s="12">
        <f t="shared" si="141"/>
        <v>0.00010150108831722474</v>
      </c>
      <c r="DC279" s="12">
        <f t="shared" si="141"/>
        <v>0.00012405688572105246</v>
      </c>
      <c r="DD279" s="12">
        <f t="shared" si="141"/>
        <v>0.00020300217663444948</v>
      </c>
      <c r="DE279" s="12">
        <f t="shared" si="141"/>
        <v>0.0018270195897100452</v>
      </c>
      <c r="DF279" s="12">
        <f t="shared" si="141"/>
        <v>0.47322062953230554</v>
      </c>
      <c r="DG279" s="12">
        <f t="shared" si="141"/>
        <v>0.00014661268312488016</v>
      </c>
      <c r="DH279" s="12">
        <f t="shared" si="141"/>
        <v>0.000879676098749281</v>
      </c>
      <c r="DI279" s="12">
        <f t="shared" si="141"/>
        <v>6.766739221148315E-05</v>
      </c>
      <c r="DJ279" s="12">
        <f t="shared" si="141"/>
        <v>0.0005638949350956929</v>
      </c>
      <c r="DK279" s="12">
        <f t="shared" si="141"/>
        <v>0.00025939167014401877</v>
      </c>
      <c r="DL279" s="12">
        <f t="shared" si="141"/>
        <v>0.0007105076182205731</v>
      </c>
      <c r="DM279" s="12">
        <f t="shared" si="141"/>
        <v>6.766739221148315E-05</v>
      </c>
      <c r="DN279" s="12">
        <f t="shared" si="141"/>
        <v>9.022318961531087E-05</v>
      </c>
      <c r="DO279" s="12">
        <f t="shared" si="141"/>
        <v>0.00023683587274019106</v>
      </c>
      <c r="DP279" s="12">
        <f t="shared" si="141"/>
        <v>0.00014661268312488016</v>
      </c>
      <c r="DQ279" s="12">
        <f t="shared" si="141"/>
        <v>5.6389493509569295E-05</v>
      </c>
      <c r="DR279" s="12">
        <f t="shared" si="141"/>
        <v>3.383369610574158E-05</v>
      </c>
      <c r="DS279" s="12">
        <f t="shared" si="141"/>
        <v>0.001443571033844974</v>
      </c>
      <c r="DT279" s="12">
        <f t="shared" si="141"/>
        <v>0.00011277898701913859</v>
      </c>
      <c r="DU279" s="12">
        <f t="shared" si="141"/>
        <v>0</v>
      </c>
      <c r="DV279" s="12">
        <f t="shared" si="141"/>
        <v>3.383369610574158E-05</v>
      </c>
      <c r="DW279" s="12">
        <f t="shared" si="141"/>
        <v>4.5111594807655436E-05</v>
      </c>
      <c r="DX279" s="12">
        <f t="shared" si="141"/>
        <v>0.0006653960234129177</v>
      </c>
      <c r="DY279" s="12">
        <f t="shared" si="141"/>
        <v>2.2555797403827718E-05</v>
      </c>
      <c r="DZ279" s="12">
        <f t="shared" si="141"/>
        <v>4.5111594807655436E-05</v>
      </c>
      <c r="EA279" s="12">
        <f t="shared" si="141"/>
        <v>0.00011277898701913859</v>
      </c>
      <c r="EB279" s="12">
        <f t="shared" si="141"/>
        <v>9.022318961531087E-05</v>
      </c>
      <c r="EC279" s="12">
        <f t="shared" si="141"/>
        <v>9.022318961531087E-05</v>
      </c>
      <c r="ED279" s="12">
        <f t="shared" si="141"/>
        <v>4.5111594807655436E-05</v>
      </c>
      <c r="EE279" s="12">
        <f t="shared" si="141"/>
        <v>1.1277898701913859E-05</v>
      </c>
      <c r="EF279" s="12">
        <f t="shared" si="141"/>
        <v>0.00011277898701913859</v>
      </c>
      <c r="EG279" s="12">
        <f t="shared" si="141"/>
        <v>2.2555797403827718E-05</v>
      </c>
    </row>
    <row r="280" spans="2:137" ht="4.5" customHeight="1">
      <c r="B280" s="13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8"/>
      <c r="CT280" s="8"/>
      <c r="CU280" s="8"/>
      <c r="CV280" s="8"/>
      <c r="CW280" s="8"/>
      <c r="CX280" s="8"/>
      <c r="CY280" s="8"/>
      <c r="CZ280" s="8"/>
      <c r="DA280" s="8"/>
      <c r="DB280" s="8"/>
      <c r="DC280" s="8"/>
      <c r="DD280" s="8"/>
      <c r="DE280" s="8"/>
      <c r="DF280" s="8"/>
      <c r="DG280" s="8"/>
      <c r="DH280" s="8"/>
      <c r="DI280" s="8"/>
      <c r="DJ280" s="8"/>
      <c r="DK280" s="8"/>
      <c r="DL280" s="8"/>
      <c r="DM280" s="8"/>
      <c r="DN280" s="8"/>
      <c r="DO280" s="8"/>
      <c r="DP280" s="8"/>
      <c r="DQ280" s="8"/>
      <c r="DR280" s="8"/>
      <c r="DS280" s="8"/>
      <c r="DT280" s="8"/>
      <c r="DU280" s="8"/>
      <c r="DV280" s="8"/>
      <c r="DW280" s="8"/>
      <c r="DX280" s="8"/>
      <c r="DY280" s="8"/>
      <c r="DZ280" s="8"/>
      <c r="EA280" s="8"/>
      <c r="EB280" s="8"/>
      <c r="EC280" s="8"/>
      <c r="ED280" s="8"/>
      <c r="EE280" s="8"/>
      <c r="EF280" s="8"/>
      <c r="EG280" s="8"/>
    </row>
    <row r="281" spans="1:137" ht="12.75">
      <c r="A281" s="3" t="s">
        <v>106</v>
      </c>
      <c r="B281" s="13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8"/>
      <c r="CR281" s="8"/>
      <c r="CS281" s="8"/>
      <c r="CT281" s="8"/>
      <c r="CU281" s="8"/>
      <c r="CV281" s="8"/>
      <c r="CW281" s="8"/>
      <c r="CX281" s="8"/>
      <c r="CY281" s="8"/>
      <c r="CZ281" s="8"/>
      <c r="DA281" s="8"/>
      <c r="DB281" s="8"/>
      <c r="DC281" s="8"/>
      <c r="DD281" s="8"/>
      <c r="DE281" s="8"/>
      <c r="DF281" s="8"/>
      <c r="DG281" s="8"/>
      <c r="DH281" s="8"/>
      <c r="DI281" s="8"/>
      <c r="DJ281" s="8"/>
      <c r="DK281" s="8"/>
      <c r="DL281" s="8"/>
      <c r="DM281" s="8"/>
      <c r="DN281" s="8"/>
      <c r="DO281" s="8"/>
      <c r="DP281" s="8"/>
      <c r="DQ281" s="8"/>
      <c r="DR281" s="8"/>
      <c r="DS281" s="8"/>
      <c r="DT281" s="8"/>
      <c r="DU281" s="8"/>
      <c r="DV281" s="8"/>
      <c r="DW281" s="8"/>
      <c r="DX281" s="8"/>
      <c r="DY281" s="8"/>
      <c r="DZ281" s="8"/>
      <c r="EA281" s="8"/>
      <c r="EB281" s="8"/>
      <c r="EC281" s="8"/>
      <c r="ED281" s="8"/>
      <c r="EE281" s="8"/>
      <c r="EF281" s="8"/>
      <c r="EG281" s="8"/>
    </row>
    <row r="282" spans="2:137" ht="12.75">
      <c r="B282" s="7" t="s">
        <v>100</v>
      </c>
      <c r="C282" s="8">
        <v>7</v>
      </c>
      <c r="D282" s="8">
        <v>13</v>
      </c>
      <c r="E282" s="8">
        <v>1</v>
      </c>
      <c r="F282" s="8">
        <v>1</v>
      </c>
      <c r="G282" s="8">
        <v>2</v>
      </c>
      <c r="H282" s="8">
        <v>5</v>
      </c>
      <c r="I282" s="8">
        <v>7</v>
      </c>
      <c r="J282" s="8">
        <v>0</v>
      </c>
      <c r="K282" s="8">
        <v>1</v>
      </c>
      <c r="L282" s="8">
        <v>16</v>
      </c>
      <c r="M282" s="8">
        <v>1</v>
      </c>
      <c r="N282" s="8">
        <v>4</v>
      </c>
      <c r="O282" s="8">
        <v>7</v>
      </c>
      <c r="P282" s="8">
        <v>0</v>
      </c>
      <c r="Q282" s="8">
        <v>0</v>
      </c>
      <c r="R282" s="8">
        <v>9</v>
      </c>
      <c r="S282" s="8">
        <v>4123</v>
      </c>
      <c r="T282" s="8">
        <v>518</v>
      </c>
      <c r="U282" s="8">
        <v>0</v>
      </c>
      <c r="V282" s="8">
        <v>2</v>
      </c>
      <c r="W282" s="8">
        <v>1</v>
      </c>
      <c r="X282" s="8">
        <v>1</v>
      </c>
      <c r="Y282" s="8">
        <v>17</v>
      </c>
      <c r="Z282" s="8">
        <v>25</v>
      </c>
      <c r="AA282" s="8">
        <v>0</v>
      </c>
      <c r="AB282" s="8">
        <v>1</v>
      </c>
      <c r="AC282" s="8">
        <v>3</v>
      </c>
      <c r="AD282" s="8">
        <v>0</v>
      </c>
      <c r="AE282" s="8">
        <v>2</v>
      </c>
      <c r="AF282" s="8">
        <v>2</v>
      </c>
      <c r="AG282" s="8">
        <v>46</v>
      </c>
      <c r="AH282" s="8">
        <v>0</v>
      </c>
      <c r="AI282" s="8">
        <v>1</v>
      </c>
      <c r="AJ282" s="8">
        <v>5</v>
      </c>
      <c r="AK282" s="8">
        <v>1</v>
      </c>
      <c r="AL282" s="8">
        <v>12</v>
      </c>
      <c r="AM282" s="8">
        <v>8</v>
      </c>
      <c r="AN282" s="8">
        <v>2</v>
      </c>
      <c r="AO282" s="8">
        <v>4</v>
      </c>
      <c r="AP282" s="8">
        <v>10</v>
      </c>
      <c r="AQ282" s="8">
        <v>3</v>
      </c>
      <c r="AR282" s="8">
        <v>1</v>
      </c>
      <c r="AS282" s="8">
        <v>0</v>
      </c>
      <c r="AT282" s="8">
        <v>2</v>
      </c>
      <c r="AU282" s="8">
        <v>3</v>
      </c>
      <c r="AV282" s="8">
        <v>1</v>
      </c>
      <c r="AW282" s="8">
        <v>1</v>
      </c>
      <c r="AX282" s="8">
        <v>0</v>
      </c>
      <c r="AY282" s="8">
        <v>0</v>
      </c>
      <c r="AZ282" s="8">
        <v>99</v>
      </c>
      <c r="BA282" s="8">
        <v>8</v>
      </c>
      <c r="BB282" s="8">
        <v>0</v>
      </c>
      <c r="BC282" s="8">
        <v>4</v>
      </c>
      <c r="BD282" s="8">
        <v>14</v>
      </c>
      <c r="BE282" s="8">
        <v>0</v>
      </c>
      <c r="BF282" s="8">
        <v>3</v>
      </c>
      <c r="BG282" s="8">
        <v>1</v>
      </c>
      <c r="BH282" s="8">
        <v>1</v>
      </c>
      <c r="BI282" s="8">
        <v>1</v>
      </c>
      <c r="BJ282" s="8">
        <v>1</v>
      </c>
      <c r="BK282" s="8">
        <v>1</v>
      </c>
      <c r="BL282" s="8">
        <v>1</v>
      </c>
      <c r="BM282" s="8">
        <v>0</v>
      </c>
      <c r="BN282" s="8">
        <v>1</v>
      </c>
      <c r="BO282" s="8">
        <v>0</v>
      </c>
      <c r="BP282" s="8">
        <v>0</v>
      </c>
      <c r="BQ282" s="8">
        <v>15</v>
      </c>
      <c r="BR282" s="8">
        <v>3</v>
      </c>
      <c r="BS282" s="8">
        <v>0</v>
      </c>
      <c r="BT282" s="8">
        <v>1</v>
      </c>
      <c r="BU282" s="8">
        <v>1</v>
      </c>
      <c r="BV282" s="8">
        <v>5312</v>
      </c>
      <c r="BW282" s="8">
        <v>0</v>
      </c>
      <c r="BX282" s="8">
        <v>0</v>
      </c>
      <c r="BY282" s="8">
        <v>0</v>
      </c>
      <c r="BZ282" s="8">
        <v>0</v>
      </c>
      <c r="CA282" s="8">
        <v>1</v>
      </c>
      <c r="CB282" s="8">
        <v>0</v>
      </c>
      <c r="CC282" s="8">
        <v>0</v>
      </c>
      <c r="CD282" s="8">
        <v>0</v>
      </c>
      <c r="CE282" s="8">
        <v>1</v>
      </c>
      <c r="CF282" s="8">
        <v>1</v>
      </c>
      <c r="CG282" s="8">
        <v>0</v>
      </c>
      <c r="CH282" s="8">
        <v>1</v>
      </c>
      <c r="CI282" s="8">
        <v>4</v>
      </c>
      <c r="CJ282" s="8">
        <v>0</v>
      </c>
      <c r="CK282" s="8">
        <v>1</v>
      </c>
      <c r="CL282" s="8">
        <v>2</v>
      </c>
      <c r="CM282" s="8">
        <v>1</v>
      </c>
      <c r="CN282" s="8">
        <v>0</v>
      </c>
      <c r="CO282" s="8">
        <v>0</v>
      </c>
      <c r="CP282" s="8">
        <v>0</v>
      </c>
      <c r="CQ282" s="8">
        <v>3</v>
      </c>
      <c r="CR282" s="8">
        <v>1</v>
      </c>
      <c r="CS282" s="8">
        <v>0</v>
      </c>
      <c r="CT282" s="8">
        <v>1</v>
      </c>
      <c r="CU282" s="8">
        <v>0</v>
      </c>
      <c r="CV282" s="8">
        <v>2</v>
      </c>
      <c r="CW282" s="8">
        <v>13</v>
      </c>
      <c r="CX282" s="8">
        <v>4</v>
      </c>
      <c r="CY282" s="8">
        <v>0</v>
      </c>
      <c r="CZ282" s="8">
        <v>0</v>
      </c>
      <c r="DA282" s="8">
        <v>0</v>
      </c>
      <c r="DB282" s="8">
        <v>3</v>
      </c>
      <c r="DC282" s="8">
        <v>0</v>
      </c>
      <c r="DD282" s="8">
        <v>3</v>
      </c>
      <c r="DE282" s="8">
        <v>27</v>
      </c>
      <c r="DF282" s="8">
        <v>26926</v>
      </c>
      <c r="DG282" s="8">
        <v>3</v>
      </c>
      <c r="DH282" s="8">
        <v>43</v>
      </c>
      <c r="DI282" s="8">
        <v>0</v>
      </c>
      <c r="DJ282" s="8">
        <v>0</v>
      </c>
      <c r="DK282" s="8">
        <v>6</v>
      </c>
      <c r="DL282" s="8">
        <v>21</v>
      </c>
      <c r="DM282" s="8">
        <v>0</v>
      </c>
      <c r="DN282" s="8">
        <v>10</v>
      </c>
      <c r="DO282" s="8">
        <v>1</v>
      </c>
      <c r="DP282" s="8">
        <v>1</v>
      </c>
      <c r="DQ282" s="8">
        <v>4</v>
      </c>
      <c r="DR282" s="8">
        <v>0</v>
      </c>
      <c r="DS282" s="8">
        <v>145</v>
      </c>
      <c r="DT282" s="8">
        <v>0</v>
      </c>
      <c r="DU282" s="8">
        <v>0</v>
      </c>
      <c r="DV282" s="8">
        <v>0</v>
      </c>
      <c r="DW282" s="8">
        <v>2</v>
      </c>
      <c r="DX282" s="8">
        <v>2</v>
      </c>
      <c r="DY282" s="8">
        <v>1</v>
      </c>
      <c r="DZ282" s="8">
        <v>3</v>
      </c>
      <c r="EA282" s="8">
        <v>5</v>
      </c>
      <c r="EB282" s="8">
        <v>1</v>
      </c>
      <c r="EC282" s="8">
        <v>2</v>
      </c>
      <c r="ED282" s="8">
        <v>6</v>
      </c>
      <c r="EE282" s="8">
        <v>1</v>
      </c>
      <c r="EF282" s="8">
        <v>1</v>
      </c>
      <c r="EG282" s="8">
        <v>1</v>
      </c>
    </row>
    <row r="283" spans="2:137" ht="12.75">
      <c r="B283" s="7" t="s">
        <v>102</v>
      </c>
      <c r="C283" s="8">
        <v>9</v>
      </c>
      <c r="D283" s="8">
        <v>25</v>
      </c>
      <c r="E283" s="8">
        <v>4</v>
      </c>
      <c r="F283" s="8">
        <v>6</v>
      </c>
      <c r="G283" s="8">
        <v>19</v>
      </c>
      <c r="H283" s="8">
        <v>15</v>
      </c>
      <c r="I283" s="8">
        <v>21</v>
      </c>
      <c r="J283" s="8">
        <v>11</v>
      </c>
      <c r="K283" s="8">
        <v>16</v>
      </c>
      <c r="L283" s="8">
        <v>37</v>
      </c>
      <c r="M283" s="8">
        <v>13</v>
      </c>
      <c r="N283" s="8">
        <v>56</v>
      </c>
      <c r="O283" s="8">
        <v>27</v>
      </c>
      <c r="P283" s="8">
        <v>1</v>
      </c>
      <c r="Q283" s="8">
        <v>9</v>
      </c>
      <c r="R283" s="8">
        <v>92</v>
      </c>
      <c r="S283" s="8">
        <v>28726</v>
      </c>
      <c r="T283" s="8">
        <v>1824</v>
      </c>
      <c r="U283" s="8">
        <v>5</v>
      </c>
      <c r="V283" s="8">
        <v>6</v>
      </c>
      <c r="W283" s="8">
        <v>6</v>
      </c>
      <c r="X283" s="8">
        <v>6</v>
      </c>
      <c r="Y283" s="8">
        <v>180</v>
      </c>
      <c r="Z283" s="8">
        <v>149</v>
      </c>
      <c r="AA283" s="8">
        <v>7</v>
      </c>
      <c r="AB283" s="8">
        <v>4</v>
      </c>
      <c r="AC283" s="8">
        <v>1</v>
      </c>
      <c r="AD283" s="8">
        <v>4</v>
      </c>
      <c r="AE283" s="8">
        <v>7</v>
      </c>
      <c r="AF283" s="8">
        <v>49</v>
      </c>
      <c r="AG283" s="8">
        <v>191</v>
      </c>
      <c r="AH283" s="8">
        <v>5</v>
      </c>
      <c r="AI283" s="8">
        <v>4</v>
      </c>
      <c r="AJ283" s="8">
        <v>11</v>
      </c>
      <c r="AK283" s="8">
        <v>2</v>
      </c>
      <c r="AL283" s="8">
        <v>56</v>
      </c>
      <c r="AM283" s="8">
        <v>15</v>
      </c>
      <c r="AN283" s="8">
        <v>14</v>
      </c>
      <c r="AO283" s="8">
        <v>76</v>
      </c>
      <c r="AP283" s="8">
        <v>60</v>
      </c>
      <c r="AQ283" s="8">
        <v>33</v>
      </c>
      <c r="AR283" s="8">
        <v>34</v>
      </c>
      <c r="AS283" s="8">
        <v>8</v>
      </c>
      <c r="AT283" s="8">
        <v>11</v>
      </c>
      <c r="AU283" s="8">
        <v>9</v>
      </c>
      <c r="AV283" s="8">
        <v>4</v>
      </c>
      <c r="AW283" s="8">
        <v>31</v>
      </c>
      <c r="AX283" s="8">
        <v>10</v>
      </c>
      <c r="AY283" s="8">
        <v>11</v>
      </c>
      <c r="AZ283" s="8">
        <v>319</v>
      </c>
      <c r="BA283" s="8">
        <v>7</v>
      </c>
      <c r="BB283" s="8">
        <v>5</v>
      </c>
      <c r="BC283" s="8">
        <v>6</v>
      </c>
      <c r="BD283" s="8">
        <v>53</v>
      </c>
      <c r="BE283" s="8">
        <v>8</v>
      </c>
      <c r="BF283" s="8">
        <v>9</v>
      </c>
      <c r="BG283" s="8">
        <v>2</v>
      </c>
      <c r="BH283" s="8">
        <v>8</v>
      </c>
      <c r="BI283" s="8">
        <v>2</v>
      </c>
      <c r="BJ283" s="8">
        <v>12</v>
      </c>
      <c r="BK283" s="8">
        <v>1</v>
      </c>
      <c r="BL283" s="8">
        <v>2</v>
      </c>
      <c r="BM283" s="8">
        <v>5</v>
      </c>
      <c r="BN283" s="8">
        <v>6</v>
      </c>
      <c r="BO283" s="8">
        <v>2</v>
      </c>
      <c r="BP283" s="8">
        <v>4</v>
      </c>
      <c r="BQ283" s="8">
        <v>73</v>
      </c>
      <c r="BR283" s="8">
        <v>8</v>
      </c>
      <c r="BS283" s="8">
        <v>2</v>
      </c>
      <c r="BT283" s="8">
        <v>5</v>
      </c>
      <c r="BU283" s="8">
        <v>31</v>
      </c>
      <c r="BV283" s="8">
        <v>18867</v>
      </c>
      <c r="BW283" s="8">
        <v>6</v>
      </c>
      <c r="BX283" s="8">
        <v>3</v>
      </c>
      <c r="BY283" s="8">
        <v>4</v>
      </c>
      <c r="BZ283" s="8">
        <v>0</v>
      </c>
      <c r="CA283" s="8">
        <v>9</v>
      </c>
      <c r="CB283" s="8">
        <v>1</v>
      </c>
      <c r="CC283" s="8">
        <v>1</v>
      </c>
      <c r="CD283" s="8">
        <v>2</v>
      </c>
      <c r="CE283" s="8">
        <v>0</v>
      </c>
      <c r="CF283" s="8">
        <v>11</v>
      </c>
      <c r="CG283" s="8">
        <v>19</v>
      </c>
      <c r="CH283" s="8">
        <v>12</v>
      </c>
      <c r="CI283" s="8">
        <v>19</v>
      </c>
      <c r="CJ283" s="8">
        <v>1</v>
      </c>
      <c r="CK283" s="8">
        <v>7</v>
      </c>
      <c r="CL283" s="8">
        <v>17</v>
      </c>
      <c r="CM283" s="8">
        <v>3</v>
      </c>
      <c r="CN283" s="8">
        <v>5</v>
      </c>
      <c r="CO283" s="8">
        <v>3</v>
      </c>
      <c r="CP283" s="8">
        <v>6</v>
      </c>
      <c r="CQ283" s="8">
        <v>19</v>
      </c>
      <c r="CR283" s="8">
        <v>6</v>
      </c>
      <c r="CS283" s="8">
        <v>3</v>
      </c>
      <c r="CT283" s="8">
        <v>3</v>
      </c>
      <c r="CU283" s="8">
        <v>2</v>
      </c>
      <c r="CV283" s="8">
        <v>5</v>
      </c>
      <c r="CW283" s="8">
        <v>95</v>
      </c>
      <c r="CX283" s="8">
        <v>25</v>
      </c>
      <c r="CY283" s="8">
        <v>6</v>
      </c>
      <c r="CZ283" s="8">
        <v>10</v>
      </c>
      <c r="DA283" s="8">
        <v>22</v>
      </c>
      <c r="DB283" s="8">
        <v>35</v>
      </c>
      <c r="DC283" s="8">
        <v>27</v>
      </c>
      <c r="DD283" s="8">
        <v>80</v>
      </c>
      <c r="DE283" s="8">
        <v>179</v>
      </c>
      <c r="DF283" s="8">
        <v>79429</v>
      </c>
      <c r="DG283" s="8">
        <v>31</v>
      </c>
      <c r="DH283" s="8">
        <v>225</v>
      </c>
      <c r="DI283" s="8">
        <v>12</v>
      </c>
      <c r="DJ283" s="8">
        <v>27</v>
      </c>
      <c r="DK283" s="8">
        <v>55</v>
      </c>
      <c r="DL283" s="8">
        <v>155</v>
      </c>
      <c r="DM283" s="8">
        <v>37</v>
      </c>
      <c r="DN283" s="8">
        <v>18</v>
      </c>
      <c r="DO283" s="8">
        <v>16</v>
      </c>
      <c r="DP283" s="8">
        <v>11</v>
      </c>
      <c r="DQ283" s="8">
        <v>18</v>
      </c>
      <c r="DR283" s="8">
        <v>5</v>
      </c>
      <c r="DS283" s="8">
        <v>246</v>
      </c>
      <c r="DT283" s="8">
        <v>13</v>
      </c>
      <c r="DU283" s="8">
        <v>1</v>
      </c>
      <c r="DV283" s="8">
        <v>0</v>
      </c>
      <c r="DW283" s="8">
        <v>9</v>
      </c>
      <c r="DX283" s="8">
        <v>30</v>
      </c>
      <c r="DY283" s="8">
        <v>4</v>
      </c>
      <c r="DZ283" s="8">
        <v>9</v>
      </c>
      <c r="EA283" s="8">
        <v>15</v>
      </c>
      <c r="EB283" s="8">
        <v>11</v>
      </c>
      <c r="EC283" s="8">
        <v>10</v>
      </c>
      <c r="ED283" s="8">
        <v>4</v>
      </c>
      <c r="EE283" s="8">
        <v>2</v>
      </c>
      <c r="EF283" s="8">
        <v>10</v>
      </c>
      <c r="EG283" s="8">
        <v>6</v>
      </c>
    </row>
    <row r="284" spans="1:137" ht="12.75">
      <c r="A284" s="9" t="s">
        <v>14</v>
      </c>
      <c r="C284" s="8">
        <v>16</v>
      </c>
      <c r="D284" s="8">
        <v>38</v>
      </c>
      <c r="E284" s="8">
        <v>5</v>
      </c>
      <c r="F284" s="8">
        <v>7</v>
      </c>
      <c r="G284" s="8">
        <v>21</v>
      </c>
      <c r="H284" s="8">
        <v>20</v>
      </c>
      <c r="I284" s="8">
        <v>28</v>
      </c>
      <c r="J284" s="8">
        <v>11</v>
      </c>
      <c r="K284" s="8">
        <v>17</v>
      </c>
      <c r="L284" s="8">
        <v>53</v>
      </c>
      <c r="M284" s="8">
        <v>14</v>
      </c>
      <c r="N284" s="8">
        <v>60</v>
      </c>
      <c r="O284" s="8">
        <v>34</v>
      </c>
      <c r="P284" s="8">
        <v>1</v>
      </c>
      <c r="Q284" s="8">
        <v>9</v>
      </c>
      <c r="R284" s="8">
        <v>101</v>
      </c>
      <c r="S284" s="8">
        <v>32849</v>
      </c>
      <c r="T284" s="8">
        <v>2342</v>
      </c>
      <c r="U284" s="8">
        <v>5</v>
      </c>
      <c r="V284" s="8">
        <v>8</v>
      </c>
      <c r="W284" s="8">
        <v>7</v>
      </c>
      <c r="X284" s="8">
        <v>7</v>
      </c>
      <c r="Y284" s="8">
        <v>197</v>
      </c>
      <c r="Z284" s="8">
        <v>174</v>
      </c>
      <c r="AA284" s="8">
        <v>7</v>
      </c>
      <c r="AB284" s="8">
        <v>5</v>
      </c>
      <c r="AC284" s="8">
        <v>4</v>
      </c>
      <c r="AD284" s="8">
        <v>4</v>
      </c>
      <c r="AE284" s="8">
        <v>9</v>
      </c>
      <c r="AF284" s="8">
        <v>51</v>
      </c>
      <c r="AG284" s="8">
        <v>237</v>
      </c>
      <c r="AH284" s="8">
        <v>5</v>
      </c>
      <c r="AI284" s="8">
        <v>5</v>
      </c>
      <c r="AJ284" s="8">
        <v>16</v>
      </c>
      <c r="AK284" s="8">
        <v>3</v>
      </c>
      <c r="AL284" s="8">
        <v>68</v>
      </c>
      <c r="AM284" s="8">
        <v>23</v>
      </c>
      <c r="AN284" s="8">
        <v>16</v>
      </c>
      <c r="AO284" s="8">
        <v>80</v>
      </c>
      <c r="AP284" s="8">
        <v>70</v>
      </c>
      <c r="AQ284" s="8">
        <v>36</v>
      </c>
      <c r="AR284" s="8">
        <v>35</v>
      </c>
      <c r="AS284" s="8">
        <v>8</v>
      </c>
      <c r="AT284" s="8">
        <v>13</v>
      </c>
      <c r="AU284" s="8">
        <v>12</v>
      </c>
      <c r="AV284" s="8">
        <v>5</v>
      </c>
      <c r="AW284" s="8">
        <v>32</v>
      </c>
      <c r="AX284" s="8">
        <v>10</v>
      </c>
      <c r="AY284" s="8">
        <v>11</v>
      </c>
      <c r="AZ284" s="8">
        <v>418</v>
      </c>
      <c r="BA284" s="8">
        <v>15</v>
      </c>
      <c r="BB284" s="8">
        <v>5</v>
      </c>
      <c r="BC284" s="8">
        <v>10</v>
      </c>
      <c r="BD284" s="8">
        <v>67</v>
      </c>
      <c r="BE284" s="8">
        <v>8</v>
      </c>
      <c r="BF284" s="8">
        <v>12</v>
      </c>
      <c r="BG284" s="8">
        <v>3</v>
      </c>
      <c r="BH284" s="8">
        <v>9</v>
      </c>
      <c r="BI284" s="8">
        <v>3</v>
      </c>
      <c r="BJ284" s="8">
        <v>13</v>
      </c>
      <c r="BK284" s="8">
        <v>2</v>
      </c>
      <c r="BL284" s="8">
        <v>3</v>
      </c>
      <c r="BM284" s="8">
        <v>5</v>
      </c>
      <c r="BN284" s="8">
        <v>7</v>
      </c>
      <c r="BO284" s="8">
        <v>2</v>
      </c>
      <c r="BP284" s="8">
        <v>4</v>
      </c>
      <c r="BQ284" s="8">
        <v>88</v>
      </c>
      <c r="BR284" s="8">
        <v>11</v>
      </c>
      <c r="BS284" s="8">
        <v>2</v>
      </c>
      <c r="BT284" s="8">
        <v>6</v>
      </c>
      <c r="BU284" s="8">
        <v>32</v>
      </c>
      <c r="BV284" s="8">
        <v>24179</v>
      </c>
      <c r="BW284" s="8">
        <v>6</v>
      </c>
      <c r="BX284" s="8">
        <v>3</v>
      </c>
      <c r="BY284" s="8">
        <v>4</v>
      </c>
      <c r="BZ284" s="8">
        <v>0</v>
      </c>
      <c r="CA284" s="8">
        <v>10</v>
      </c>
      <c r="CB284" s="8">
        <v>1</v>
      </c>
      <c r="CC284" s="8">
        <v>1</v>
      </c>
      <c r="CD284" s="8">
        <v>2</v>
      </c>
      <c r="CE284" s="8">
        <v>1</v>
      </c>
      <c r="CF284" s="8">
        <v>12</v>
      </c>
      <c r="CG284" s="8">
        <v>19</v>
      </c>
      <c r="CH284" s="8">
        <v>13</v>
      </c>
      <c r="CI284" s="8">
        <v>23</v>
      </c>
      <c r="CJ284" s="8">
        <v>1</v>
      </c>
      <c r="CK284" s="8">
        <v>8</v>
      </c>
      <c r="CL284" s="8">
        <v>19</v>
      </c>
      <c r="CM284" s="8">
        <v>4</v>
      </c>
      <c r="CN284" s="8">
        <v>5</v>
      </c>
      <c r="CO284" s="8">
        <v>3</v>
      </c>
      <c r="CP284" s="8">
        <v>6</v>
      </c>
      <c r="CQ284" s="8">
        <v>22</v>
      </c>
      <c r="CR284" s="8">
        <v>7</v>
      </c>
      <c r="CS284" s="8">
        <v>3</v>
      </c>
      <c r="CT284" s="8">
        <v>4</v>
      </c>
      <c r="CU284" s="8">
        <v>2</v>
      </c>
      <c r="CV284" s="8">
        <v>7</v>
      </c>
      <c r="CW284" s="8">
        <v>108</v>
      </c>
      <c r="CX284" s="8">
        <v>29</v>
      </c>
      <c r="CY284" s="8">
        <v>6</v>
      </c>
      <c r="CZ284" s="8">
        <v>10</v>
      </c>
      <c r="DA284" s="8">
        <v>22</v>
      </c>
      <c r="DB284" s="8">
        <v>38</v>
      </c>
      <c r="DC284" s="8">
        <v>27</v>
      </c>
      <c r="DD284" s="8">
        <v>83</v>
      </c>
      <c r="DE284" s="8">
        <v>206</v>
      </c>
      <c r="DF284" s="8">
        <v>106355</v>
      </c>
      <c r="DG284" s="8">
        <v>34</v>
      </c>
      <c r="DH284" s="8">
        <v>268</v>
      </c>
      <c r="DI284" s="8">
        <v>12</v>
      </c>
      <c r="DJ284" s="8">
        <v>27</v>
      </c>
      <c r="DK284" s="8">
        <v>61</v>
      </c>
      <c r="DL284" s="8">
        <v>176</v>
      </c>
      <c r="DM284" s="8">
        <v>37</v>
      </c>
      <c r="DN284" s="8">
        <v>28</v>
      </c>
      <c r="DO284" s="8">
        <v>17</v>
      </c>
      <c r="DP284" s="8">
        <v>12</v>
      </c>
      <c r="DQ284" s="8">
        <v>22</v>
      </c>
      <c r="DR284" s="8">
        <v>5</v>
      </c>
      <c r="DS284" s="8">
        <v>391</v>
      </c>
      <c r="DT284" s="8">
        <v>13</v>
      </c>
      <c r="DU284" s="8">
        <v>1</v>
      </c>
      <c r="DV284" s="8">
        <v>0</v>
      </c>
      <c r="DW284" s="8">
        <v>11</v>
      </c>
      <c r="DX284" s="8">
        <v>32</v>
      </c>
      <c r="DY284" s="8">
        <v>5</v>
      </c>
      <c r="DZ284" s="8">
        <v>12</v>
      </c>
      <c r="EA284" s="8">
        <v>20</v>
      </c>
      <c r="EB284" s="8">
        <v>12</v>
      </c>
      <c r="EC284" s="8">
        <v>12</v>
      </c>
      <c r="ED284" s="8">
        <v>10</v>
      </c>
      <c r="EE284" s="8">
        <v>3</v>
      </c>
      <c r="EF284" s="8">
        <v>11</v>
      </c>
      <c r="EG284" s="8">
        <v>7</v>
      </c>
    </row>
    <row r="285" spans="2:137" s="10" customFormat="1" ht="12.75">
      <c r="B285" s="11" t="s">
        <v>118</v>
      </c>
      <c r="C285" s="12">
        <f aca="true" t="shared" si="142" ref="C285:AH285">C284/170002</f>
        <v>9.411653980541405E-05</v>
      </c>
      <c r="D285" s="12">
        <f t="shared" si="142"/>
        <v>0.00022352678203785837</v>
      </c>
      <c r="E285" s="12">
        <f t="shared" si="142"/>
        <v>2.941141868919189E-05</v>
      </c>
      <c r="F285" s="12">
        <f t="shared" si="142"/>
        <v>4.117598616486865E-05</v>
      </c>
      <c r="G285" s="12">
        <f t="shared" si="142"/>
        <v>0.00012352795849460594</v>
      </c>
      <c r="H285" s="12">
        <f t="shared" si="142"/>
        <v>0.00011764567475676757</v>
      </c>
      <c r="I285" s="12">
        <f t="shared" si="142"/>
        <v>0.0001647039446594746</v>
      </c>
      <c r="J285" s="12">
        <f t="shared" si="142"/>
        <v>6.470512111622217E-05</v>
      </c>
      <c r="K285" s="12">
        <f t="shared" si="142"/>
        <v>9.999882354325243E-05</v>
      </c>
      <c r="L285" s="12">
        <f t="shared" si="142"/>
        <v>0.00031176103810543404</v>
      </c>
      <c r="M285" s="12">
        <f t="shared" si="142"/>
        <v>8.23519723297373E-05</v>
      </c>
      <c r="N285" s="12">
        <f t="shared" si="142"/>
        <v>0.0003529370242703027</v>
      </c>
      <c r="O285" s="12">
        <f t="shared" si="142"/>
        <v>0.00019999764708650487</v>
      </c>
      <c r="P285" s="12">
        <f t="shared" si="142"/>
        <v>5.882283737838378E-06</v>
      </c>
      <c r="Q285" s="12">
        <f t="shared" si="142"/>
        <v>5.294055364054541E-05</v>
      </c>
      <c r="R285" s="12">
        <f t="shared" si="142"/>
        <v>0.0005941106575216762</v>
      </c>
      <c r="S285" s="12">
        <f t="shared" si="142"/>
        <v>0.19322713850425288</v>
      </c>
      <c r="T285" s="12">
        <f t="shared" si="142"/>
        <v>0.013776308514017482</v>
      </c>
      <c r="U285" s="12">
        <f t="shared" si="142"/>
        <v>2.941141868919189E-05</v>
      </c>
      <c r="V285" s="12">
        <f t="shared" si="142"/>
        <v>4.7058269902707025E-05</v>
      </c>
      <c r="W285" s="12">
        <f t="shared" si="142"/>
        <v>4.117598616486865E-05</v>
      </c>
      <c r="X285" s="12">
        <f t="shared" si="142"/>
        <v>4.117598616486865E-05</v>
      </c>
      <c r="Y285" s="12">
        <f t="shared" si="142"/>
        <v>0.0011588098963541606</v>
      </c>
      <c r="Z285" s="12">
        <f t="shared" si="142"/>
        <v>0.001023517370383878</v>
      </c>
      <c r="AA285" s="12">
        <f t="shared" si="142"/>
        <v>4.117598616486865E-05</v>
      </c>
      <c r="AB285" s="12">
        <f t="shared" si="142"/>
        <v>2.941141868919189E-05</v>
      </c>
      <c r="AC285" s="12">
        <f t="shared" si="142"/>
        <v>2.3529134951353513E-05</v>
      </c>
      <c r="AD285" s="12">
        <f t="shared" si="142"/>
        <v>2.3529134951353513E-05</v>
      </c>
      <c r="AE285" s="12">
        <f t="shared" si="142"/>
        <v>5.294055364054541E-05</v>
      </c>
      <c r="AF285" s="12">
        <f t="shared" si="142"/>
        <v>0.0002999964706297573</v>
      </c>
      <c r="AG285" s="12">
        <f t="shared" si="142"/>
        <v>0.0013941012458676956</v>
      </c>
      <c r="AH285" s="12">
        <f t="shared" si="142"/>
        <v>2.941141868919189E-05</v>
      </c>
      <c r="AI285" s="12">
        <f aca="true" t="shared" si="143" ref="AI285:CT285">AI284/170002</f>
        <v>2.941141868919189E-05</v>
      </c>
      <c r="AJ285" s="12">
        <f t="shared" si="143"/>
        <v>9.411653980541405E-05</v>
      </c>
      <c r="AK285" s="12">
        <f t="shared" si="143"/>
        <v>1.7646851213515134E-05</v>
      </c>
      <c r="AL285" s="12">
        <f t="shared" si="143"/>
        <v>0.00039999529417300973</v>
      </c>
      <c r="AM285" s="12">
        <f t="shared" si="143"/>
        <v>0.0001352925259702827</v>
      </c>
      <c r="AN285" s="12">
        <f t="shared" si="143"/>
        <v>9.411653980541405E-05</v>
      </c>
      <c r="AO285" s="12">
        <f t="shared" si="143"/>
        <v>0.00047058269902707027</v>
      </c>
      <c r="AP285" s="12">
        <f t="shared" si="143"/>
        <v>0.00041175986164868647</v>
      </c>
      <c r="AQ285" s="12">
        <f t="shared" si="143"/>
        <v>0.00021176221456218163</v>
      </c>
      <c r="AR285" s="12">
        <f t="shared" si="143"/>
        <v>0.00020587993082434323</v>
      </c>
      <c r="AS285" s="12">
        <f t="shared" si="143"/>
        <v>4.7058269902707025E-05</v>
      </c>
      <c r="AT285" s="12">
        <f t="shared" si="143"/>
        <v>7.646968859189892E-05</v>
      </c>
      <c r="AU285" s="12">
        <f t="shared" si="143"/>
        <v>7.058740485406053E-05</v>
      </c>
      <c r="AV285" s="12">
        <f t="shared" si="143"/>
        <v>2.941141868919189E-05</v>
      </c>
      <c r="AW285" s="12">
        <f t="shared" si="143"/>
        <v>0.0001882330796108281</v>
      </c>
      <c r="AX285" s="12">
        <f t="shared" si="143"/>
        <v>5.882283737838378E-05</v>
      </c>
      <c r="AY285" s="12">
        <f t="shared" si="143"/>
        <v>6.470512111622217E-05</v>
      </c>
      <c r="AZ285" s="12">
        <f t="shared" si="143"/>
        <v>0.002458794602416442</v>
      </c>
      <c r="BA285" s="12">
        <f t="shared" si="143"/>
        <v>8.823425606757568E-05</v>
      </c>
      <c r="BB285" s="12">
        <f t="shared" si="143"/>
        <v>2.941141868919189E-05</v>
      </c>
      <c r="BC285" s="12">
        <f t="shared" si="143"/>
        <v>5.882283737838378E-05</v>
      </c>
      <c r="BD285" s="12">
        <f t="shared" si="143"/>
        <v>0.00039411301043517136</v>
      </c>
      <c r="BE285" s="12">
        <f t="shared" si="143"/>
        <v>4.7058269902707025E-05</v>
      </c>
      <c r="BF285" s="12">
        <f t="shared" si="143"/>
        <v>7.058740485406053E-05</v>
      </c>
      <c r="BG285" s="12">
        <f t="shared" si="143"/>
        <v>1.7646851213515134E-05</v>
      </c>
      <c r="BH285" s="12">
        <f t="shared" si="143"/>
        <v>5.294055364054541E-05</v>
      </c>
      <c r="BI285" s="12">
        <f t="shared" si="143"/>
        <v>1.7646851213515134E-05</v>
      </c>
      <c r="BJ285" s="12">
        <f t="shared" si="143"/>
        <v>7.646968859189892E-05</v>
      </c>
      <c r="BK285" s="12">
        <f t="shared" si="143"/>
        <v>1.1764567475676756E-05</v>
      </c>
      <c r="BL285" s="12">
        <f t="shared" si="143"/>
        <v>1.7646851213515134E-05</v>
      </c>
      <c r="BM285" s="12">
        <f t="shared" si="143"/>
        <v>2.941141868919189E-05</v>
      </c>
      <c r="BN285" s="12">
        <f t="shared" si="143"/>
        <v>4.117598616486865E-05</v>
      </c>
      <c r="BO285" s="12">
        <f t="shared" si="143"/>
        <v>1.1764567475676756E-05</v>
      </c>
      <c r="BP285" s="12">
        <f t="shared" si="143"/>
        <v>2.3529134951353513E-05</v>
      </c>
      <c r="BQ285" s="12">
        <f t="shared" si="143"/>
        <v>0.0005176409689297773</v>
      </c>
      <c r="BR285" s="12">
        <f t="shared" si="143"/>
        <v>6.470512111622217E-05</v>
      </c>
      <c r="BS285" s="12">
        <f t="shared" si="143"/>
        <v>1.1764567475676756E-05</v>
      </c>
      <c r="BT285" s="12">
        <f t="shared" si="143"/>
        <v>3.529370242703027E-05</v>
      </c>
      <c r="BU285" s="12">
        <f t="shared" si="143"/>
        <v>0.0001882330796108281</v>
      </c>
      <c r="BV285" s="12">
        <f t="shared" si="143"/>
        <v>0.14222773849719414</v>
      </c>
      <c r="BW285" s="12">
        <f t="shared" si="143"/>
        <v>3.529370242703027E-05</v>
      </c>
      <c r="BX285" s="12">
        <f t="shared" si="143"/>
        <v>1.7646851213515134E-05</v>
      </c>
      <c r="BY285" s="12">
        <f t="shared" si="143"/>
        <v>2.3529134951353513E-05</v>
      </c>
      <c r="BZ285" s="12">
        <f t="shared" si="143"/>
        <v>0</v>
      </c>
      <c r="CA285" s="12">
        <f t="shared" si="143"/>
        <v>5.882283737838378E-05</v>
      </c>
      <c r="CB285" s="12">
        <f t="shared" si="143"/>
        <v>5.882283737838378E-06</v>
      </c>
      <c r="CC285" s="12">
        <f t="shared" si="143"/>
        <v>5.882283737838378E-06</v>
      </c>
      <c r="CD285" s="12">
        <f t="shared" si="143"/>
        <v>1.1764567475676756E-05</v>
      </c>
      <c r="CE285" s="12">
        <f t="shared" si="143"/>
        <v>5.882283737838378E-06</v>
      </c>
      <c r="CF285" s="12">
        <f t="shared" si="143"/>
        <v>7.058740485406053E-05</v>
      </c>
      <c r="CG285" s="12">
        <f t="shared" si="143"/>
        <v>0.00011176339101892918</v>
      </c>
      <c r="CH285" s="12">
        <f t="shared" si="143"/>
        <v>7.646968859189892E-05</v>
      </c>
      <c r="CI285" s="12">
        <f t="shared" si="143"/>
        <v>0.0001352925259702827</v>
      </c>
      <c r="CJ285" s="12">
        <f t="shared" si="143"/>
        <v>5.882283737838378E-06</v>
      </c>
      <c r="CK285" s="12">
        <f t="shared" si="143"/>
        <v>4.7058269902707025E-05</v>
      </c>
      <c r="CL285" s="12">
        <f t="shared" si="143"/>
        <v>0.00011176339101892918</v>
      </c>
      <c r="CM285" s="12">
        <f t="shared" si="143"/>
        <v>2.3529134951353513E-05</v>
      </c>
      <c r="CN285" s="12">
        <f t="shared" si="143"/>
        <v>2.941141868919189E-05</v>
      </c>
      <c r="CO285" s="12">
        <f t="shared" si="143"/>
        <v>1.7646851213515134E-05</v>
      </c>
      <c r="CP285" s="12">
        <f t="shared" si="143"/>
        <v>3.529370242703027E-05</v>
      </c>
      <c r="CQ285" s="12">
        <f t="shared" si="143"/>
        <v>0.00012941024223244433</v>
      </c>
      <c r="CR285" s="12">
        <f t="shared" si="143"/>
        <v>4.117598616486865E-05</v>
      </c>
      <c r="CS285" s="12">
        <f t="shared" si="143"/>
        <v>1.7646851213515134E-05</v>
      </c>
      <c r="CT285" s="12">
        <f t="shared" si="143"/>
        <v>2.3529134951353513E-05</v>
      </c>
      <c r="CU285" s="12">
        <f aca="true" t="shared" si="144" ref="CU285:EG285">CU284/170002</f>
        <v>1.1764567475676756E-05</v>
      </c>
      <c r="CV285" s="12">
        <f t="shared" si="144"/>
        <v>4.117598616486865E-05</v>
      </c>
      <c r="CW285" s="12">
        <f t="shared" si="144"/>
        <v>0.0006352866436865449</v>
      </c>
      <c r="CX285" s="12">
        <f t="shared" si="144"/>
        <v>0.00017058622839731297</v>
      </c>
      <c r="CY285" s="12">
        <f t="shared" si="144"/>
        <v>3.529370242703027E-05</v>
      </c>
      <c r="CZ285" s="12">
        <f t="shared" si="144"/>
        <v>5.882283737838378E-05</v>
      </c>
      <c r="DA285" s="12">
        <f t="shared" si="144"/>
        <v>0.00012941024223244433</v>
      </c>
      <c r="DB285" s="12">
        <f t="shared" si="144"/>
        <v>0.00022352678203785837</v>
      </c>
      <c r="DC285" s="12">
        <f t="shared" si="144"/>
        <v>0.00015882166092163623</v>
      </c>
      <c r="DD285" s="12">
        <f t="shared" si="144"/>
        <v>0.0004882295502405854</v>
      </c>
      <c r="DE285" s="12">
        <f t="shared" si="144"/>
        <v>0.001211750449994706</v>
      </c>
      <c r="DF285" s="12">
        <f t="shared" si="144"/>
        <v>0.6256102869378007</v>
      </c>
      <c r="DG285" s="12">
        <f t="shared" si="144"/>
        <v>0.00019999764708650487</v>
      </c>
      <c r="DH285" s="12">
        <f t="shared" si="144"/>
        <v>0.0015764520417406854</v>
      </c>
      <c r="DI285" s="12">
        <f t="shared" si="144"/>
        <v>7.058740485406053E-05</v>
      </c>
      <c r="DJ285" s="12">
        <f t="shared" si="144"/>
        <v>0.00015882166092163623</v>
      </c>
      <c r="DK285" s="12">
        <f t="shared" si="144"/>
        <v>0.0003588193080081411</v>
      </c>
      <c r="DL285" s="12">
        <f t="shared" si="144"/>
        <v>0.0010352819378595546</v>
      </c>
      <c r="DM285" s="12">
        <f t="shared" si="144"/>
        <v>0.00021764449830002</v>
      </c>
      <c r="DN285" s="12">
        <f t="shared" si="144"/>
        <v>0.0001647039446594746</v>
      </c>
      <c r="DO285" s="12">
        <f t="shared" si="144"/>
        <v>9.999882354325243E-05</v>
      </c>
      <c r="DP285" s="12">
        <f t="shared" si="144"/>
        <v>7.058740485406053E-05</v>
      </c>
      <c r="DQ285" s="12">
        <f t="shared" si="144"/>
        <v>0.00012941024223244433</v>
      </c>
      <c r="DR285" s="12">
        <f t="shared" si="144"/>
        <v>2.941141868919189E-05</v>
      </c>
      <c r="DS285" s="12">
        <f t="shared" si="144"/>
        <v>0.002299972941494806</v>
      </c>
      <c r="DT285" s="12">
        <f t="shared" si="144"/>
        <v>7.646968859189892E-05</v>
      </c>
      <c r="DU285" s="12">
        <f t="shared" si="144"/>
        <v>5.882283737838378E-06</v>
      </c>
      <c r="DV285" s="12">
        <f t="shared" si="144"/>
        <v>0</v>
      </c>
      <c r="DW285" s="12">
        <f t="shared" si="144"/>
        <v>6.470512111622217E-05</v>
      </c>
      <c r="DX285" s="12">
        <f t="shared" si="144"/>
        <v>0.0001882330796108281</v>
      </c>
      <c r="DY285" s="12">
        <f t="shared" si="144"/>
        <v>2.941141868919189E-05</v>
      </c>
      <c r="DZ285" s="12">
        <f t="shared" si="144"/>
        <v>7.058740485406053E-05</v>
      </c>
      <c r="EA285" s="12">
        <f t="shared" si="144"/>
        <v>0.00011764567475676757</v>
      </c>
      <c r="EB285" s="12">
        <f t="shared" si="144"/>
        <v>7.058740485406053E-05</v>
      </c>
      <c r="EC285" s="12">
        <f t="shared" si="144"/>
        <v>7.058740485406053E-05</v>
      </c>
      <c r="ED285" s="12">
        <f t="shared" si="144"/>
        <v>5.882283737838378E-05</v>
      </c>
      <c r="EE285" s="12">
        <f t="shared" si="144"/>
        <v>1.7646851213515134E-05</v>
      </c>
      <c r="EF285" s="12">
        <f t="shared" si="144"/>
        <v>6.470512111622217E-05</v>
      </c>
      <c r="EG285" s="12">
        <f t="shared" si="144"/>
        <v>4.117598616486865E-05</v>
      </c>
    </row>
    <row r="286" spans="2:137" ht="4.5" customHeight="1">
      <c r="B286" s="13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  <c r="CC286" s="8"/>
      <c r="CD286" s="8"/>
      <c r="CE286" s="8"/>
      <c r="CF286" s="8"/>
      <c r="CG286" s="8"/>
      <c r="CH286" s="8"/>
      <c r="CI286" s="8"/>
      <c r="CJ286" s="8"/>
      <c r="CK286" s="8"/>
      <c r="CL286" s="8"/>
      <c r="CM286" s="8"/>
      <c r="CN286" s="8"/>
      <c r="CO286" s="8"/>
      <c r="CP286" s="8"/>
      <c r="CQ286" s="8"/>
      <c r="CR286" s="8"/>
      <c r="CS286" s="8"/>
      <c r="CT286" s="8"/>
      <c r="CU286" s="8"/>
      <c r="CV286" s="8"/>
      <c r="CW286" s="8"/>
      <c r="CX286" s="8"/>
      <c r="CY286" s="8"/>
      <c r="CZ286" s="8"/>
      <c r="DA286" s="8"/>
      <c r="DB286" s="8"/>
      <c r="DC286" s="8"/>
      <c r="DD286" s="8"/>
      <c r="DE286" s="8"/>
      <c r="DF286" s="8"/>
      <c r="DG286" s="8"/>
      <c r="DH286" s="8"/>
      <c r="DI286" s="8"/>
      <c r="DJ286" s="8"/>
      <c r="DK286" s="8"/>
      <c r="DL286" s="8"/>
      <c r="DM286" s="8"/>
      <c r="DN286" s="8"/>
      <c r="DO286" s="8"/>
      <c r="DP286" s="8"/>
      <c r="DQ286" s="8"/>
      <c r="DR286" s="8"/>
      <c r="DS286" s="8"/>
      <c r="DT286" s="8"/>
      <c r="DU286" s="8"/>
      <c r="DV286" s="8"/>
      <c r="DW286" s="8"/>
      <c r="DX286" s="8"/>
      <c r="DY286" s="8"/>
      <c r="DZ286" s="8"/>
      <c r="EA286" s="8"/>
      <c r="EB286" s="8"/>
      <c r="EC286" s="8"/>
      <c r="ED286" s="8"/>
      <c r="EE286" s="8"/>
      <c r="EF286" s="8"/>
      <c r="EG286" s="8"/>
    </row>
    <row r="287" spans="1:137" ht="12.75">
      <c r="A287" s="3" t="s">
        <v>107</v>
      </c>
      <c r="B287" s="13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  <c r="CM287" s="8"/>
      <c r="CN287" s="8"/>
      <c r="CO287" s="8"/>
      <c r="CP287" s="8"/>
      <c r="CQ287" s="8"/>
      <c r="CR287" s="8"/>
      <c r="CS287" s="8"/>
      <c r="CT287" s="8"/>
      <c r="CU287" s="8"/>
      <c r="CV287" s="8"/>
      <c r="CW287" s="8"/>
      <c r="CX287" s="8"/>
      <c r="CY287" s="8"/>
      <c r="CZ287" s="8"/>
      <c r="DA287" s="8"/>
      <c r="DB287" s="8"/>
      <c r="DC287" s="8"/>
      <c r="DD287" s="8"/>
      <c r="DE287" s="8"/>
      <c r="DF287" s="8"/>
      <c r="DG287" s="8"/>
      <c r="DH287" s="8"/>
      <c r="DI287" s="8"/>
      <c r="DJ287" s="8"/>
      <c r="DK287" s="8"/>
      <c r="DL287" s="8"/>
      <c r="DM287" s="8"/>
      <c r="DN287" s="8"/>
      <c r="DO287" s="8"/>
      <c r="DP287" s="8"/>
      <c r="DQ287" s="8"/>
      <c r="DR287" s="8"/>
      <c r="DS287" s="8"/>
      <c r="DT287" s="8"/>
      <c r="DU287" s="8"/>
      <c r="DV287" s="8"/>
      <c r="DW287" s="8"/>
      <c r="DX287" s="8"/>
      <c r="DY287" s="8"/>
      <c r="DZ287" s="8"/>
      <c r="EA287" s="8"/>
      <c r="EB287" s="8"/>
      <c r="EC287" s="8"/>
      <c r="ED287" s="8"/>
      <c r="EE287" s="8"/>
      <c r="EF287" s="8"/>
      <c r="EG287" s="8"/>
    </row>
    <row r="288" spans="2:137" ht="12.75">
      <c r="B288" s="7" t="s">
        <v>102</v>
      </c>
      <c r="C288" s="8">
        <v>8</v>
      </c>
      <c r="D288" s="8">
        <v>18</v>
      </c>
      <c r="E288" s="8">
        <v>14</v>
      </c>
      <c r="F288" s="8">
        <v>8</v>
      </c>
      <c r="G288" s="8">
        <v>23</v>
      </c>
      <c r="H288" s="8">
        <v>15</v>
      </c>
      <c r="I288" s="8">
        <v>13</v>
      </c>
      <c r="J288" s="8">
        <v>7</v>
      </c>
      <c r="K288" s="8">
        <v>34</v>
      </c>
      <c r="L288" s="8">
        <v>23</v>
      </c>
      <c r="M288" s="8">
        <v>25</v>
      </c>
      <c r="N288" s="8">
        <v>56</v>
      </c>
      <c r="O288" s="8">
        <v>31</v>
      </c>
      <c r="P288" s="8">
        <v>4</v>
      </c>
      <c r="Q288" s="8">
        <v>10</v>
      </c>
      <c r="R288" s="8">
        <v>107</v>
      </c>
      <c r="S288" s="8">
        <v>38091</v>
      </c>
      <c r="T288" s="8">
        <v>1513</v>
      </c>
      <c r="U288" s="8">
        <v>6</v>
      </c>
      <c r="V288" s="8">
        <v>9</v>
      </c>
      <c r="W288" s="8">
        <v>11</v>
      </c>
      <c r="X288" s="8">
        <v>6</v>
      </c>
      <c r="Y288" s="8">
        <v>213</v>
      </c>
      <c r="Z288" s="8">
        <v>142</v>
      </c>
      <c r="AA288" s="8">
        <v>16</v>
      </c>
      <c r="AB288" s="8">
        <v>8</v>
      </c>
      <c r="AC288" s="8">
        <v>5</v>
      </c>
      <c r="AD288" s="8">
        <v>18</v>
      </c>
      <c r="AE288" s="8">
        <v>7</v>
      </c>
      <c r="AF288" s="8">
        <v>54</v>
      </c>
      <c r="AG288" s="8">
        <v>237</v>
      </c>
      <c r="AH288" s="8">
        <v>3</v>
      </c>
      <c r="AI288" s="8">
        <v>3</v>
      </c>
      <c r="AJ288" s="8">
        <v>32</v>
      </c>
      <c r="AK288" s="8">
        <v>6</v>
      </c>
      <c r="AL288" s="8">
        <v>78</v>
      </c>
      <c r="AM288" s="8">
        <v>46</v>
      </c>
      <c r="AN288" s="8">
        <v>28</v>
      </c>
      <c r="AO288" s="8">
        <v>141</v>
      </c>
      <c r="AP288" s="8">
        <v>49</v>
      </c>
      <c r="AQ288" s="8">
        <v>35</v>
      </c>
      <c r="AR288" s="8">
        <v>83</v>
      </c>
      <c r="AS288" s="8">
        <v>14</v>
      </c>
      <c r="AT288" s="8">
        <v>16</v>
      </c>
      <c r="AU288" s="8">
        <v>9</v>
      </c>
      <c r="AV288" s="8">
        <v>6</v>
      </c>
      <c r="AW288" s="8">
        <v>30</v>
      </c>
      <c r="AX288" s="8">
        <v>14</v>
      </c>
      <c r="AY288" s="8">
        <v>10</v>
      </c>
      <c r="AZ288" s="8">
        <v>588</v>
      </c>
      <c r="BA288" s="8">
        <v>22</v>
      </c>
      <c r="BB288" s="8">
        <v>7</v>
      </c>
      <c r="BC288" s="8">
        <v>14</v>
      </c>
      <c r="BD288" s="8">
        <v>107</v>
      </c>
      <c r="BE288" s="8">
        <v>4</v>
      </c>
      <c r="BF288" s="8">
        <v>14</v>
      </c>
      <c r="BG288" s="8">
        <v>10</v>
      </c>
      <c r="BH288" s="8">
        <v>9</v>
      </c>
      <c r="BI288" s="8">
        <v>4</v>
      </c>
      <c r="BJ288" s="8">
        <v>22</v>
      </c>
      <c r="BK288" s="8">
        <v>3</v>
      </c>
      <c r="BL288" s="8">
        <v>2</v>
      </c>
      <c r="BM288" s="8">
        <v>4</v>
      </c>
      <c r="BN288" s="8">
        <v>10</v>
      </c>
      <c r="BO288" s="8">
        <v>4</v>
      </c>
      <c r="BP288" s="8">
        <v>7</v>
      </c>
      <c r="BQ288" s="8">
        <v>64</v>
      </c>
      <c r="BR288" s="8">
        <v>19</v>
      </c>
      <c r="BS288" s="8">
        <v>2</v>
      </c>
      <c r="BT288" s="8">
        <v>12</v>
      </c>
      <c r="BU288" s="8">
        <v>40</v>
      </c>
      <c r="BV288" s="8">
        <v>20837</v>
      </c>
      <c r="BW288" s="8">
        <v>7</v>
      </c>
      <c r="BX288" s="8">
        <v>4</v>
      </c>
      <c r="BY288" s="8">
        <v>7</v>
      </c>
      <c r="BZ288" s="8">
        <v>4</v>
      </c>
      <c r="CA288" s="8">
        <v>19</v>
      </c>
      <c r="CB288" s="8">
        <v>1</v>
      </c>
      <c r="CC288" s="8">
        <v>5</v>
      </c>
      <c r="CD288" s="8">
        <v>1</v>
      </c>
      <c r="CE288" s="8">
        <v>5</v>
      </c>
      <c r="CF288" s="8">
        <v>42</v>
      </c>
      <c r="CG288" s="8">
        <v>47</v>
      </c>
      <c r="CH288" s="8">
        <v>23</v>
      </c>
      <c r="CI288" s="8">
        <v>56</v>
      </c>
      <c r="CJ288" s="8">
        <v>3</v>
      </c>
      <c r="CK288" s="8">
        <v>7</v>
      </c>
      <c r="CL288" s="8">
        <v>13</v>
      </c>
      <c r="CM288" s="8">
        <v>3</v>
      </c>
      <c r="CN288" s="8">
        <v>7</v>
      </c>
      <c r="CO288" s="8">
        <v>2</v>
      </c>
      <c r="CP288" s="8">
        <v>4</v>
      </c>
      <c r="CQ288" s="8">
        <v>33</v>
      </c>
      <c r="CR288" s="8">
        <v>11</v>
      </c>
      <c r="CS288" s="8">
        <v>5</v>
      </c>
      <c r="CT288" s="8">
        <v>2</v>
      </c>
      <c r="CU288" s="8">
        <v>6</v>
      </c>
      <c r="CV288" s="8">
        <v>6</v>
      </c>
      <c r="CW288" s="8">
        <v>88</v>
      </c>
      <c r="CX288" s="8">
        <v>29</v>
      </c>
      <c r="CY288" s="8">
        <v>4</v>
      </c>
      <c r="CZ288" s="8">
        <v>8</v>
      </c>
      <c r="DA288" s="8">
        <v>15</v>
      </c>
      <c r="DB288" s="8">
        <v>9</v>
      </c>
      <c r="DC288" s="8">
        <v>25</v>
      </c>
      <c r="DD288" s="8">
        <v>39</v>
      </c>
      <c r="DE288" s="8">
        <v>312</v>
      </c>
      <c r="DF288" s="8">
        <v>96593</v>
      </c>
      <c r="DG288" s="8">
        <v>42</v>
      </c>
      <c r="DH288" s="8">
        <v>266</v>
      </c>
      <c r="DI288" s="8">
        <v>17</v>
      </c>
      <c r="DJ288" s="8">
        <v>79</v>
      </c>
      <c r="DK288" s="8">
        <v>208</v>
      </c>
      <c r="DL288" s="8">
        <v>115</v>
      </c>
      <c r="DM288" s="8">
        <v>57</v>
      </c>
      <c r="DN288" s="8">
        <v>48</v>
      </c>
      <c r="DO288" s="8">
        <v>39</v>
      </c>
      <c r="DP288" s="8">
        <v>36</v>
      </c>
      <c r="DQ288" s="8">
        <v>21</v>
      </c>
      <c r="DR288" s="8">
        <v>7</v>
      </c>
      <c r="DS288" s="8">
        <v>401</v>
      </c>
      <c r="DT288" s="8">
        <v>22</v>
      </c>
      <c r="DU288" s="8">
        <v>2</v>
      </c>
      <c r="DV288" s="8">
        <v>1</v>
      </c>
      <c r="DW288" s="8">
        <v>5</v>
      </c>
      <c r="DX288" s="8">
        <v>19</v>
      </c>
      <c r="DY288" s="8">
        <v>6</v>
      </c>
      <c r="DZ288" s="8">
        <v>13</v>
      </c>
      <c r="EA288" s="8">
        <v>9</v>
      </c>
      <c r="EB288" s="8">
        <v>19</v>
      </c>
      <c r="EC288" s="8">
        <v>12</v>
      </c>
      <c r="ED288" s="8">
        <v>6</v>
      </c>
      <c r="EE288" s="8">
        <v>8</v>
      </c>
      <c r="EF288" s="8">
        <v>14</v>
      </c>
      <c r="EG288" s="8">
        <v>27</v>
      </c>
    </row>
    <row r="289" spans="1:137" ht="12.75">
      <c r="A289" s="9" t="s">
        <v>14</v>
      </c>
      <c r="C289" s="8">
        <v>8</v>
      </c>
      <c r="D289" s="8">
        <v>18</v>
      </c>
      <c r="E289" s="8">
        <v>14</v>
      </c>
      <c r="F289" s="8">
        <v>8</v>
      </c>
      <c r="G289" s="8">
        <v>23</v>
      </c>
      <c r="H289" s="8">
        <v>15</v>
      </c>
      <c r="I289" s="8">
        <v>13</v>
      </c>
      <c r="J289" s="8">
        <v>7</v>
      </c>
      <c r="K289" s="8">
        <v>34</v>
      </c>
      <c r="L289" s="8">
        <v>23</v>
      </c>
      <c r="M289" s="8">
        <v>25</v>
      </c>
      <c r="N289" s="8">
        <v>56</v>
      </c>
      <c r="O289" s="8">
        <v>31</v>
      </c>
      <c r="P289" s="8">
        <v>4</v>
      </c>
      <c r="Q289" s="8">
        <v>10</v>
      </c>
      <c r="R289" s="8">
        <v>107</v>
      </c>
      <c r="S289" s="8">
        <v>38091</v>
      </c>
      <c r="T289" s="8">
        <v>1513</v>
      </c>
      <c r="U289" s="8">
        <v>6</v>
      </c>
      <c r="V289" s="8">
        <v>9</v>
      </c>
      <c r="W289" s="8">
        <v>11</v>
      </c>
      <c r="X289" s="8">
        <v>6</v>
      </c>
      <c r="Y289" s="8">
        <v>213</v>
      </c>
      <c r="Z289" s="8">
        <v>142</v>
      </c>
      <c r="AA289" s="8">
        <v>16</v>
      </c>
      <c r="AB289" s="8">
        <v>8</v>
      </c>
      <c r="AC289" s="8">
        <v>5</v>
      </c>
      <c r="AD289" s="8">
        <v>18</v>
      </c>
      <c r="AE289" s="8">
        <v>7</v>
      </c>
      <c r="AF289" s="8">
        <v>54</v>
      </c>
      <c r="AG289" s="8">
        <v>237</v>
      </c>
      <c r="AH289" s="8">
        <v>3</v>
      </c>
      <c r="AI289" s="8">
        <v>3</v>
      </c>
      <c r="AJ289" s="8">
        <v>32</v>
      </c>
      <c r="AK289" s="8">
        <v>6</v>
      </c>
      <c r="AL289" s="8">
        <v>78</v>
      </c>
      <c r="AM289" s="8">
        <v>46</v>
      </c>
      <c r="AN289" s="8">
        <v>28</v>
      </c>
      <c r="AO289" s="8">
        <v>141</v>
      </c>
      <c r="AP289" s="8">
        <v>49</v>
      </c>
      <c r="AQ289" s="8">
        <v>35</v>
      </c>
      <c r="AR289" s="8">
        <v>83</v>
      </c>
      <c r="AS289" s="8">
        <v>14</v>
      </c>
      <c r="AT289" s="8">
        <v>16</v>
      </c>
      <c r="AU289" s="8">
        <v>9</v>
      </c>
      <c r="AV289" s="8">
        <v>6</v>
      </c>
      <c r="AW289" s="8">
        <v>30</v>
      </c>
      <c r="AX289" s="8">
        <v>14</v>
      </c>
      <c r="AY289" s="8">
        <v>10</v>
      </c>
      <c r="AZ289" s="8">
        <v>588</v>
      </c>
      <c r="BA289" s="8">
        <v>22</v>
      </c>
      <c r="BB289" s="8">
        <v>7</v>
      </c>
      <c r="BC289" s="8">
        <v>14</v>
      </c>
      <c r="BD289" s="8">
        <v>107</v>
      </c>
      <c r="BE289" s="8">
        <v>4</v>
      </c>
      <c r="BF289" s="8">
        <v>14</v>
      </c>
      <c r="BG289" s="8">
        <v>10</v>
      </c>
      <c r="BH289" s="8">
        <v>9</v>
      </c>
      <c r="BI289" s="8">
        <v>4</v>
      </c>
      <c r="BJ289" s="8">
        <v>22</v>
      </c>
      <c r="BK289" s="8">
        <v>3</v>
      </c>
      <c r="BL289" s="8">
        <v>2</v>
      </c>
      <c r="BM289" s="8">
        <v>4</v>
      </c>
      <c r="BN289" s="8">
        <v>10</v>
      </c>
      <c r="BO289" s="8">
        <v>4</v>
      </c>
      <c r="BP289" s="8">
        <v>7</v>
      </c>
      <c r="BQ289" s="8">
        <v>64</v>
      </c>
      <c r="BR289" s="8">
        <v>19</v>
      </c>
      <c r="BS289" s="8">
        <v>2</v>
      </c>
      <c r="BT289" s="8">
        <v>12</v>
      </c>
      <c r="BU289" s="8">
        <v>40</v>
      </c>
      <c r="BV289" s="8">
        <v>20837</v>
      </c>
      <c r="BW289" s="8">
        <v>7</v>
      </c>
      <c r="BX289" s="8">
        <v>4</v>
      </c>
      <c r="BY289" s="8">
        <v>7</v>
      </c>
      <c r="BZ289" s="8">
        <v>4</v>
      </c>
      <c r="CA289" s="8">
        <v>19</v>
      </c>
      <c r="CB289" s="8">
        <v>1</v>
      </c>
      <c r="CC289" s="8">
        <v>5</v>
      </c>
      <c r="CD289" s="8">
        <v>1</v>
      </c>
      <c r="CE289" s="8">
        <v>5</v>
      </c>
      <c r="CF289" s="8">
        <v>42</v>
      </c>
      <c r="CG289" s="8">
        <v>47</v>
      </c>
      <c r="CH289" s="8">
        <v>23</v>
      </c>
      <c r="CI289" s="8">
        <v>56</v>
      </c>
      <c r="CJ289" s="8">
        <v>3</v>
      </c>
      <c r="CK289" s="8">
        <v>7</v>
      </c>
      <c r="CL289" s="8">
        <v>13</v>
      </c>
      <c r="CM289" s="8">
        <v>3</v>
      </c>
      <c r="CN289" s="8">
        <v>7</v>
      </c>
      <c r="CO289" s="8">
        <v>2</v>
      </c>
      <c r="CP289" s="8">
        <v>4</v>
      </c>
      <c r="CQ289" s="8">
        <v>33</v>
      </c>
      <c r="CR289" s="8">
        <v>11</v>
      </c>
      <c r="CS289" s="8">
        <v>5</v>
      </c>
      <c r="CT289" s="8">
        <v>2</v>
      </c>
      <c r="CU289" s="8">
        <v>6</v>
      </c>
      <c r="CV289" s="8">
        <v>6</v>
      </c>
      <c r="CW289" s="8">
        <v>88</v>
      </c>
      <c r="CX289" s="8">
        <v>29</v>
      </c>
      <c r="CY289" s="8">
        <v>4</v>
      </c>
      <c r="CZ289" s="8">
        <v>8</v>
      </c>
      <c r="DA289" s="8">
        <v>15</v>
      </c>
      <c r="DB289" s="8">
        <v>9</v>
      </c>
      <c r="DC289" s="8">
        <v>25</v>
      </c>
      <c r="DD289" s="8">
        <v>39</v>
      </c>
      <c r="DE289" s="8">
        <v>312</v>
      </c>
      <c r="DF289" s="8">
        <v>96593</v>
      </c>
      <c r="DG289" s="8">
        <v>42</v>
      </c>
      <c r="DH289" s="8">
        <v>266</v>
      </c>
      <c r="DI289" s="8">
        <v>17</v>
      </c>
      <c r="DJ289" s="8">
        <v>79</v>
      </c>
      <c r="DK289" s="8">
        <v>208</v>
      </c>
      <c r="DL289" s="8">
        <v>115</v>
      </c>
      <c r="DM289" s="8">
        <v>57</v>
      </c>
      <c r="DN289" s="8">
        <v>48</v>
      </c>
      <c r="DO289" s="8">
        <v>39</v>
      </c>
      <c r="DP289" s="8">
        <v>36</v>
      </c>
      <c r="DQ289" s="8">
        <v>21</v>
      </c>
      <c r="DR289" s="8">
        <v>7</v>
      </c>
      <c r="DS289" s="8">
        <v>401</v>
      </c>
      <c r="DT289" s="8">
        <v>22</v>
      </c>
      <c r="DU289" s="8">
        <v>2</v>
      </c>
      <c r="DV289" s="8">
        <v>1</v>
      </c>
      <c r="DW289" s="8">
        <v>5</v>
      </c>
      <c r="DX289" s="8">
        <v>19</v>
      </c>
      <c r="DY289" s="8">
        <v>6</v>
      </c>
      <c r="DZ289" s="8">
        <v>13</v>
      </c>
      <c r="EA289" s="8">
        <v>9</v>
      </c>
      <c r="EB289" s="8">
        <v>19</v>
      </c>
      <c r="EC289" s="8">
        <v>12</v>
      </c>
      <c r="ED289" s="8">
        <v>6</v>
      </c>
      <c r="EE289" s="8">
        <v>8</v>
      </c>
      <c r="EF289" s="8">
        <v>14</v>
      </c>
      <c r="EG289" s="8">
        <v>27</v>
      </c>
    </row>
    <row r="290" spans="2:137" s="10" customFormat="1" ht="12.75">
      <c r="B290" s="11" t="s">
        <v>118</v>
      </c>
      <c r="C290" s="12">
        <f aca="true" t="shared" si="145" ref="C290:AH290">C289/162084</f>
        <v>4.9357123466844355E-05</v>
      </c>
      <c r="D290" s="12">
        <f t="shared" si="145"/>
        <v>0.00011105352780039979</v>
      </c>
      <c r="E290" s="12">
        <f t="shared" si="145"/>
        <v>8.637496606697762E-05</v>
      </c>
      <c r="F290" s="12">
        <f t="shared" si="145"/>
        <v>4.9357123466844355E-05</v>
      </c>
      <c r="G290" s="12">
        <f t="shared" si="145"/>
        <v>0.00014190172996717752</v>
      </c>
      <c r="H290" s="12">
        <f t="shared" si="145"/>
        <v>9.254460650033316E-05</v>
      </c>
      <c r="I290" s="12">
        <f t="shared" si="145"/>
        <v>8.020532563362207E-05</v>
      </c>
      <c r="J290" s="12">
        <f t="shared" si="145"/>
        <v>4.318748303348881E-05</v>
      </c>
      <c r="K290" s="12">
        <f t="shared" si="145"/>
        <v>0.00020976777473408849</v>
      </c>
      <c r="L290" s="12">
        <f t="shared" si="145"/>
        <v>0.00014190172996717752</v>
      </c>
      <c r="M290" s="12">
        <f t="shared" si="145"/>
        <v>0.0001542410108338886</v>
      </c>
      <c r="N290" s="12">
        <f t="shared" si="145"/>
        <v>0.0003454998642679105</v>
      </c>
      <c r="O290" s="12">
        <f t="shared" si="145"/>
        <v>0.00019125885343402186</v>
      </c>
      <c r="P290" s="12">
        <f t="shared" si="145"/>
        <v>2.4678561733422178E-05</v>
      </c>
      <c r="Q290" s="12">
        <f t="shared" si="145"/>
        <v>6.169640433355543E-05</v>
      </c>
      <c r="R290" s="12">
        <f t="shared" si="145"/>
        <v>0.0006601515263690432</v>
      </c>
      <c r="S290" s="12">
        <f t="shared" si="145"/>
        <v>0.23500777374694604</v>
      </c>
      <c r="T290" s="12">
        <f t="shared" si="145"/>
        <v>0.009334665975666939</v>
      </c>
      <c r="U290" s="12">
        <f t="shared" si="145"/>
        <v>3.701784260013326E-05</v>
      </c>
      <c r="V290" s="12">
        <f t="shared" si="145"/>
        <v>5.5526763900199895E-05</v>
      </c>
      <c r="W290" s="12">
        <f t="shared" si="145"/>
        <v>6.786604476691098E-05</v>
      </c>
      <c r="X290" s="12">
        <f t="shared" si="145"/>
        <v>3.701784260013326E-05</v>
      </c>
      <c r="Y290" s="12">
        <f t="shared" si="145"/>
        <v>0.0013141334123047308</v>
      </c>
      <c r="Z290" s="12">
        <f t="shared" si="145"/>
        <v>0.0008760889415364872</v>
      </c>
      <c r="AA290" s="12">
        <f t="shared" si="145"/>
        <v>9.871424693368871E-05</v>
      </c>
      <c r="AB290" s="12">
        <f t="shared" si="145"/>
        <v>4.9357123466844355E-05</v>
      </c>
      <c r="AC290" s="12">
        <f t="shared" si="145"/>
        <v>3.084820216677772E-05</v>
      </c>
      <c r="AD290" s="12">
        <f t="shared" si="145"/>
        <v>0.00011105352780039979</v>
      </c>
      <c r="AE290" s="12">
        <f t="shared" si="145"/>
        <v>4.318748303348881E-05</v>
      </c>
      <c r="AF290" s="12">
        <f t="shared" si="145"/>
        <v>0.00033316058340119935</v>
      </c>
      <c r="AG290" s="12">
        <f t="shared" si="145"/>
        <v>0.001462204782705264</v>
      </c>
      <c r="AH290" s="12">
        <f t="shared" si="145"/>
        <v>1.850892130006663E-05</v>
      </c>
      <c r="AI290" s="12">
        <f aca="true" t="shared" si="146" ref="AI290:CT290">AI289/162084</f>
        <v>1.850892130006663E-05</v>
      </c>
      <c r="AJ290" s="12">
        <f t="shared" si="146"/>
        <v>0.00019742849386737742</v>
      </c>
      <c r="AK290" s="12">
        <f t="shared" si="146"/>
        <v>3.701784260013326E-05</v>
      </c>
      <c r="AL290" s="12">
        <f t="shared" si="146"/>
        <v>0.00048123195380173246</v>
      </c>
      <c r="AM290" s="12">
        <f t="shared" si="146"/>
        <v>0.00028380345993435504</v>
      </c>
      <c r="AN290" s="12">
        <f t="shared" si="146"/>
        <v>0.00017274993213395524</v>
      </c>
      <c r="AO290" s="12">
        <f t="shared" si="146"/>
        <v>0.0008699193011031317</v>
      </c>
      <c r="AP290" s="12">
        <f t="shared" si="146"/>
        <v>0.00030231238123442164</v>
      </c>
      <c r="AQ290" s="12">
        <f t="shared" si="146"/>
        <v>0.00021593741516744405</v>
      </c>
      <c r="AR290" s="12">
        <f t="shared" si="146"/>
        <v>0.0005120801559685102</v>
      </c>
      <c r="AS290" s="12">
        <f t="shared" si="146"/>
        <v>8.637496606697762E-05</v>
      </c>
      <c r="AT290" s="12">
        <f t="shared" si="146"/>
        <v>9.871424693368871E-05</v>
      </c>
      <c r="AU290" s="12">
        <f t="shared" si="146"/>
        <v>5.5526763900199895E-05</v>
      </c>
      <c r="AV290" s="12">
        <f t="shared" si="146"/>
        <v>3.701784260013326E-05</v>
      </c>
      <c r="AW290" s="12">
        <f t="shared" si="146"/>
        <v>0.00018508921300066633</v>
      </c>
      <c r="AX290" s="12">
        <f t="shared" si="146"/>
        <v>8.637496606697762E-05</v>
      </c>
      <c r="AY290" s="12">
        <f t="shared" si="146"/>
        <v>6.169640433355543E-05</v>
      </c>
      <c r="AZ290" s="12">
        <f t="shared" si="146"/>
        <v>0.00362774857481306</v>
      </c>
      <c r="BA290" s="12">
        <f t="shared" si="146"/>
        <v>0.00013573208953382196</v>
      </c>
      <c r="BB290" s="12">
        <f t="shared" si="146"/>
        <v>4.318748303348881E-05</v>
      </c>
      <c r="BC290" s="12">
        <f t="shared" si="146"/>
        <v>8.637496606697762E-05</v>
      </c>
      <c r="BD290" s="12">
        <f t="shared" si="146"/>
        <v>0.0006601515263690432</v>
      </c>
      <c r="BE290" s="12">
        <f t="shared" si="146"/>
        <v>2.4678561733422178E-05</v>
      </c>
      <c r="BF290" s="12">
        <f t="shared" si="146"/>
        <v>8.637496606697762E-05</v>
      </c>
      <c r="BG290" s="12">
        <f t="shared" si="146"/>
        <v>6.169640433355543E-05</v>
      </c>
      <c r="BH290" s="12">
        <f t="shared" si="146"/>
        <v>5.5526763900199895E-05</v>
      </c>
      <c r="BI290" s="12">
        <f t="shared" si="146"/>
        <v>2.4678561733422178E-05</v>
      </c>
      <c r="BJ290" s="12">
        <f t="shared" si="146"/>
        <v>0.00013573208953382196</v>
      </c>
      <c r="BK290" s="12">
        <f t="shared" si="146"/>
        <v>1.850892130006663E-05</v>
      </c>
      <c r="BL290" s="12">
        <f t="shared" si="146"/>
        <v>1.2339280866711089E-05</v>
      </c>
      <c r="BM290" s="12">
        <f t="shared" si="146"/>
        <v>2.4678561733422178E-05</v>
      </c>
      <c r="BN290" s="12">
        <f t="shared" si="146"/>
        <v>6.169640433355543E-05</v>
      </c>
      <c r="BO290" s="12">
        <f t="shared" si="146"/>
        <v>2.4678561733422178E-05</v>
      </c>
      <c r="BP290" s="12">
        <f t="shared" si="146"/>
        <v>4.318748303348881E-05</v>
      </c>
      <c r="BQ290" s="12">
        <f t="shared" si="146"/>
        <v>0.00039485698773475484</v>
      </c>
      <c r="BR290" s="12">
        <f t="shared" si="146"/>
        <v>0.00011722316823375534</v>
      </c>
      <c r="BS290" s="12">
        <f t="shared" si="146"/>
        <v>1.2339280866711089E-05</v>
      </c>
      <c r="BT290" s="12">
        <f t="shared" si="146"/>
        <v>7.403568520026653E-05</v>
      </c>
      <c r="BU290" s="12">
        <f t="shared" si="146"/>
        <v>0.00024678561733422174</v>
      </c>
      <c r="BV290" s="12">
        <f t="shared" si="146"/>
        <v>0.12855679770982947</v>
      </c>
      <c r="BW290" s="12">
        <f t="shared" si="146"/>
        <v>4.318748303348881E-05</v>
      </c>
      <c r="BX290" s="12">
        <f t="shared" si="146"/>
        <v>2.4678561733422178E-05</v>
      </c>
      <c r="BY290" s="12">
        <f t="shared" si="146"/>
        <v>4.318748303348881E-05</v>
      </c>
      <c r="BZ290" s="12">
        <f t="shared" si="146"/>
        <v>2.4678561733422178E-05</v>
      </c>
      <c r="CA290" s="12">
        <f t="shared" si="146"/>
        <v>0.00011722316823375534</v>
      </c>
      <c r="CB290" s="12">
        <f t="shared" si="146"/>
        <v>6.169640433355544E-06</v>
      </c>
      <c r="CC290" s="12">
        <f t="shared" si="146"/>
        <v>3.084820216677772E-05</v>
      </c>
      <c r="CD290" s="12">
        <f t="shared" si="146"/>
        <v>6.169640433355544E-06</v>
      </c>
      <c r="CE290" s="12">
        <f t="shared" si="146"/>
        <v>3.084820216677772E-05</v>
      </c>
      <c r="CF290" s="12">
        <f t="shared" si="146"/>
        <v>0.00025912489820093286</v>
      </c>
      <c r="CG290" s="12">
        <f t="shared" si="146"/>
        <v>0.00028997310036771057</v>
      </c>
      <c r="CH290" s="12">
        <f t="shared" si="146"/>
        <v>0.00014190172996717752</v>
      </c>
      <c r="CI290" s="12">
        <f t="shared" si="146"/>
        <v>0.0003454998642679105</v>
      </c>
      <c r="CJ290" s="12">
        <f t="shared" si="146"/>
        <v>1.850892130006663E-05</v>
      </c>
      <c r="CK290" s="12">
        <f t="shared" si="146"/>
        <v>4.318748303348881E-05</v>
      </c>
      <c r="CL290" s="12">
        <f t="shared" si="146"/>
        <v>8.020532563362207E-05</v>
      </c>
      <c r="CM290" s="12">
        <f t="shared" si="146"/>
        <v>1.850892130006663E-05</v>
      </c>
      <c r="CN290" s="12">
        <f t="shared" si="146"/>
        <v>4.318748303348881E-05</v>
      </c>
      <c r="CO290" s="12">
        <f t="shared" si="146"/>
        <v>1.2339280866711089E-05</v>
      </c>
      <c r="CP290" s="12">
        <f t="shared" si="146"/>
        <v>2.4678561733422178E-05</v>
      </c>
      <c r="CQ290" s="12">
        <f t="shared" si="146"/>
        <v>0.00020359813430073295</v>
      </c>
      <c r="CR290" s="12">
        <f t="shared" si="146"/>
        <v>6.786604476691098E-05</v>
      </c>
      <c r="CS290" s="12">
        <f t="shared" si="146"/>
        <v>3.084820216677772E-05</v>
      </c>
      <c r="CT290" s="12">
        <f t="shared" si="146"/>
        <v>1.2339280866711089E-05</v>
      </c>
      <c r="CU290" s="12">
        <f aca="true" t="shared" si="147" ref="CU290:EG290">CU289/162084</f>
        <v>3.701784260013326E-05</v>
      </c>
      <c r="CV290" s="12">
        <f t="shared" si="147"/>
        <v>3.701784260013326E-05</v>
      </c>
      <c r="CW290" s="12">
        <f t="shared" si="147"/>
        <v>0.0005429283581352878</v>
      </c>
      <c r="CX290" s="12">
        <f t="shared" si="147"/>
        <v>0.00017891957256731077</v>
      </c>
      <c r="CY290" s="12">
        <f t="shared" si="147"/>
        <v>2.4678561733422178E-05</v>
      </c>
      <c r="CZ290" s="12">
        <f t="shared" si="147"/>
        <v>4.9357123466844355E-05</v>
      </c>
      <c r="DA290" s="12">
        <f t="shared" si="147"/>
        <v>9.254460650033316E-05</v>
      </c>
      <c r="DB290" s="12">
        <f t="shared" si="147"/>
        <v>5.5526763900199895E-05</v>
      </c>
      <c r="DC290" s="12">
        <f t="shared" si="147"/>
        <v>0.0001542410108338886</v>
      </c>
      <c r="DD290" s="12">
        <f t="shared" si="147"/>
        <v>0.00024061597690086623</v>
      </c>
      <c r="DE290" s="12">
        <f t="shared" si="147"/>
        <v>0.0019249278152069298</v>
      </c>
      <c r="DF290" s="12">
        <f t="shared" si="147"/>
        <v>0.5959440783791121</v>
      </c>
      <c r="DG290" s="12">
        <f t="shared" si="147"/>
        <v>0.00025912489820093286</v>
      </c>
      <c r="DH290" s="12">
        <f t="shared" si="147"/>
        <v>0.0016411243552725747</v>
      </c>
      <c r="DI290" s="12">
        <f t="shared" si="147"/>
        <v>0.00010488388736704424</v>
      </c>
      <c r="DJ290" s="12">
        <f t="shared" si="147"/>
        <v>0.000487401594235088</v>
      </c>
      <c r="DK290" s="12">
        <f t="shared" si="147"/>
        <v>0.0012832852101379532</v>
      </c>
      <c r="DL290" s="12">
        <f t="shared" si="147"/>
        <v>0.0007095086498358875</v>
      </c>
      <c r="DM290" s="12">
        <f t="shared" si="147"/>
        <v>0.000351669504701266</v>
      </c>
      <c r="DN290" s="12">
        <f t="shared" si="147"/>
        <v>0.0002961427408010661</v>
      </c>
      <c r="DO290" s="12">
        <f t="shared" si="147"/>
        <v>0.00024061597690086623</v>
      </c>
      <c r="DP290" s="12">
        <f t="shared" si="147"/>
        <v>0.00022210705560079958</v>
      </c>
      <c r="DQ290" s="12">
        <f t="shared" si="147"/>
        <v>0.00012956244910046643</v>
      </c>
      <c r="DR290" s="12">
        <f t="shared" si="147"/>
        <v>4.318748303348881E-05</v>
      </c>
      <c r="DS290" s="12">
        <f t="shared" si="147"/>
        <v>0.0024740258137755733</v>
      </c>
      <c r="DT290" s="12">
        <f t="shared" si="147"/>
        <v>0.00013573208953382196</v>
      </c>
      <c r="DU290" s="12">
        <f t="shared" si="147"/>
        <v>1.2339280866711089E-05</v>
      </c>
      <c r="DV290" s="12">
        <f t="shared" si="147"/>
        <v>6.169640433355544E-06</v>
      </c>
      <c r="DW290" s="12">
        <f t="shared" si="147"/>
        <v>3.084820216677772E-05</v>
      </c>
      <c r="DX290" s="12">
        <f t="shared" si="147"/>
        <v>0.00011722316823375534</v>
      </c>
      <c r="DY290" s="12">
        <f t="shared" si="147"/>
        <v>3.701784260013326E-05</v>
      </c>
      <c r="DZ290" s="12">
        <f t="shared" si="147"/>
        <v>8.020532563362207E-05</v>
      </c>
      <c r="EA290" s="12">
        <f t="shared" si="147"/>
        <v>5.5526763900199895E-05</v>
      </c>
      <c r="EB290" s="12">
        <f t="shared" si="147"/>
        <v>0.00011722316823375534</v>
      </c>
      <c r="EC290" s="12">
        <f t="shared" si="147"/>
        <v>7.403568520026653E-05</v>
      </c>
      <c r="ED290" s="12">
        <f t="shared" si="147"/>
        <v>3.701784260013326E-05</v>
      </c>
      <c r="EE290" s="12">
        <f t="shared" si="147"/>
        <v>4.9357123466844355E-05</v>
      </c>
      <c r="EF290" s="12">
        <f t="shared" si="147"/>
        <v>8.637496606697762E-05</v>
      </c>
      <c r="EG290" s="12">
        <f t="shared" si="147"/>
        <v>0.00016658029170059968</v>
      </c>
    </row>
    <row r="291" spans="2:137" ht="30.75" customHeight="1">
      <c r="B291" s="13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8"/>
      <c r="CD291" s="8"/>
      <c r="CE291" s="8"/>
      <c r="CF291" s="8"/>
      <c r="CG291" s="8"/>
      <c r="CH291" s="8"/>
      <c r="CI291" s="8"/>
      <c r="CJ291" s="8"/>
      <c r="CK291" s="8"/>
      <c r="CL291" s="8"/>
      <c r="CM291" s="8"/>
      <c r="CN291" s="8"/>
      <c r="CO291" s="8"/>
      <c r="CP291" s="8"/>
      <c r="CQ291" s="8"/>
      <c r="CR291" s="8"/>
      <c r="CS291" s="8"/>
      <c r="CT291" s="8"/>
      <c r="CU291" s="8"/>
      <c r="CV291" s="8"/>
      <c r="CW291" s="8"/>
      <c r="CX291" s="8"/>
      <c r="CY291" s="8"/>
      <c r="CZ291" s="8"/>
      <c r="DA291" s="8"/>
      <c r="DB291" s="8"/>
      <c r="DC291" s="8"/>
      <c r="DD291" s="8"/>
      <c r="DE291" s="8"/>
      <c r="DF291" s="8"/>
      <c r="DG291" s="8"/>
      <c r="DH291" s="8"/>
      <c r="DI291" s="8"/>
      <c r="DJ291" s="8"/>
      <c r="DK291" s="8"/>
      <c r="DL291" s="8"/>
      <c r="DM291" s="8"/>
      <c r="DN291" s="8"/>
      <c r="DO291" s="8"/>
      <c r="DP291" s="8"/>
      <c r="DQ291" s="8"/>
      <c r="DR291" s="8"/>
      <c r="DS291" s="8"/>
      <c r="DT291" s="8"/>
      <c r="DU291" s="8"/>
      <c r="DV291" s="8"/>
      <c r="DW291" s="8"/>
      <c r="DX291" s="8"/>
      <c r="DY291" s="8"/>
      <c r="DZ291" s="8"/>
      <c r="EA291" s="8"/>
      <c r="EB291" s="8"/>
      <c r="EC291" s="8"/>
      <c r="ED291" s="8"/>
      <c r="EE291" s="8"/>
      <c r="EF291" s="8"/>
      <c r="EG291" s="8"/>
    </row>
    <row r="292" spans="1:137" ht="12.75">
      <c r="A292" s="3" t="s">
        <v>108</v>
      </c>
      <c r="B292" s="13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  <c r="CA292" s="8"/>
      <c r="CB292" s="8"/>
      <c r="CC292" s="8"/>
      <c r="CD292" s="8"/>
      <c r="CE292" s="8"/>
      <c r="CF292" s="8"/>
      <c r="CG292" s="8"/>
      <c r="CH292" s="8"/>
      <c r="CI292" s="8"/>
      <c r="CJ292" s="8"/>
      <c r="CK292" s="8"/>
      <c r="CL292" s="8"/>
      <c r="CM292" s="8"/>
      <c r="CN292" s="8"/>
      <c r="CO292" s="8"/>
      <c r="CP292" s="8"/>
      <c r="CQ292" s="8"/>
      <c r="CR292" s="8"/>
      <c r="CS292" s="8"/>
      <c r="CT292" s="8"/>
      <c r="CU292" s="8"/>
      <c r="CV292" s="8"/>
      <c r="CW292" s="8"/>
      <c r="CX292" s="8"/>
      <c r="CY292" s="8"/>
      <c r="CZ292" s="8"/>
      <c r="DA292" s="8"/>
      <c r="DB292" s="8"/>
      <c r="DC292" s="8"/>
      <c r="DD292" s="8"/>
      <c r="DE292" s="8"/>
      <c r="DF292" s="8"/>
      <c r="DG292" s="8"/>
      <c r="DH292" s="8"/>
      <c r="DI292" s="8"/>
      <c r="DJ292" s="8"/>
      <c r="DK292" s="8"/>
      <c r="DL292" s="8"/>
      <c r="DM292" s="8"/>
      <c r="DN292" s="8"/>
      <c r="DO292" s="8"/>
      <c r="DP292" s="8"/>
      <c r="DQ292" s="8"/>
      <c r="DR292" s="8"/>
      <c r="DS292" s="8"/>
      <c r="DT292" s="8"/>
      <c r="DU292" s="8"/>
      <c r="DV292" s="8"/>
      <c r="DW292" s="8"/>
      <c r="DX292" s="8"/>
      <c r="DY292" s="8"/>
      <c r="DZ292" s="8"/>
      <c r="EA292" s="8"/>
      <c r="EB292" s="8"/>
      <c r="EC292" s="8"/>
      <c r="ED292" s="8"/>
      <c r="EE292" s="8"/>
      <c r="EF292" s="8"/>
      <c r="EG292" s="8"/>
    </row>
    <row r="293" spans="2:137" ht="12.75">
      <c r="B293" s="7" t="s">
        <v>75</v>
      </c>
      <c r="C293" s="8">
        <v>8</v>
      </c>
      <c r="D293" s="8">
        <v>13</v>
      </c>
      <c r="E293" s="8">
        <v>6</v>
      </c>
      <c r="F293" s="8">
        <v>3</v>
      </c>
      <c r="G293" s="8">
        <v>16</v>
      </c>
      <c r="H293" s="8">
        <v>13</v>
      </c>
      <c r="I293" s="8">
        <v>36</v>
      </c>
      <c r="J293" s="8">
        <v>3</v>
      </c>
      <c r="K293" s="8">
        <v>6</v>
      </c>
      <c r="L293" s="8">
        <v>4</v>
      </c>
      <c r="M293" s="8">
        <v>2</v>
      </c>
      <c r="N293" s="8">
        <v>43</v>
      </c>
      <c r="O293" s="8">
        <v>10</v>
      </c>
      <c r="P293" s="8">
        <v>4</v>
      </c>
      <c r="Q293" s="8">
        <v>8</v>
      </c>
      <c r="R293" s="8">
        <v>5</v>
      </c>
      <c r="S293" s="8">
        <v>14964</v>
      </c>
      <c r="T293" s="8">
        <v>1588</v>
      </c>
      <c r="U293" s="8">
        <v>4</v>
      </c>
      <c r="V293" s="8">
        <v>2</v>
      </c>
      <c r="W293" s="8">
        <v>5</v>
      </c>
      <c r="X293" s="8">
        <v>1</v>
      </c>
      <c r="Y293" s="8">
        <v>68</v>
      </c>
      <c r="Z293" s="8">
        <v>97</v>
      </c>
      <c r="AA293" s="8">
        <v>0</v>
      </c>
      <c r="AB293" s="8">
        <v>3</v>
      </c>
      <c r="AC293" s="8">
        <v>0</v>
      </c>
      <c r="AD293" s="8">
        <v>5</v>
      </c>
      <c r="AE293" s="8">
        <v>3</v>
      </c>
      <c r="AF293" s="8">
        <v>11</v>
      </c>
      <c r="AG293" s="8">
        <v>111</v>
      </c>
      <c r="AH293" s="8">
        <v>3</v>
      </c>
      <c r="AI293" s="8">
        <v>1</v>
      </c>
      <c r="AJ293" s="8">
        <v>4</v>
      </c>
      <c r="AK293" s="8">
        <v>3</v>
      </c>
      <c r="AL293" s="8">
        <v>47</v>
      </c>
      <c r="AM293" s="8">
        <v>1</v>
      </c>
      <c r="AN293" s="8">
        <v>6</v>
      </c>
      <c r="AO293" s="8">
        <v>8</v>
      </c>
      <c r="AP293" s="8">
        <v>46</v>
      </c>
      <c r="AQ293" s="8">
        <v>14</v>
      </c>
      <c r="AR293" s="8">
        <v>7</v>
      </c>
      <c r="AS293" s="8">
        <v>36</v>
      </c>
      <c r="AT293" s="8">
        <v>8</v>
      </c>
      <c r="AU293" s="8">
        <v>8</v>
      </c>
      <c r="AV293" s="8">
        <v>9</v>
      </c>
      <c r="AW293" s="8">
        <v>21</v>
      </c>
      <c r="AX293" s="8">
        <v>23</v>
      </c>
      <c r="AY293" s="8">
        <v>3</v>
      </c>
      <c r="AZ293" s="8">
        <v>431</v>
      </c>
      <c r="BA293" s="8">
        <v>2</v>
      </c>
      <c r="BB293" s="8">
        <v>3</v>
      </c>
      <c r="BC293" s="8">
        <v>10</v>
      </c>
      <c r="BD293" s="8">
        <v>8</v>
      </c>
      <c r="BE293" s="8">
        <v>1</v>
      </c>
      <c r="BF293" s="8">
        <v>1</v>
      </c>
      <c r="BG293" s="8">
        <v>2</v>
      </c>
      <c r="BH293" s="8">
        <v>4</v>
      </c>
      <c r="BI293" s="8">
        <v>1</v>
      </c>
      <c r="BJ293" s="8">
        <v>3</v>
      </c>
      <c r="BK293" s="8">
        <v>3</v>
      </c>
      <c r="BL293" s="8">
        <v>2</v>
      </c>
      <c r="BM293" s="8">
        <v>9</v>
      </c>
      <c r="BN293" s="8">
        <v>0</v>
      </c>
      <c r="BO293" s="8">
        <v>0</v>
      </c>
      <c r="BP293" s="8">
        <v>0</v>
      </c>
      <c r="BQ293" s="8">
        <v>48</v>
      </c>
      <c r="BR293" s="8">
        <v>3</v>
      </c>
      <c r="BS293" s="8">
        <v>1</v>
      </c>
      <c r="BT293" s="8">
        <v>5</v>
      </c>
      <c r="BU293" s="8">
        <v>19</v>
      </c>
      <c r="BV293" s="8">
        <v>9120</v>
      </c>
      <c r="BW293" s="8">
        <v>2</v>
      </c>
      <c r="BX293" s="8">
        <v>1</v>
      </c>
      <c r="BY293" s="8">
        <v>2</v>
      </c>
      <c r="BZ293" s="8">
        <v>1</v>
      </c>
      <c r="CA293" s="8">
        <v>21</v>
      </c>
      <c r="CB293" s="8">
        <v>1</v>
      </c>
      <c r="CC293" s="8">
        <v>23</v>
      </c>
      <c r="CD293" s="8">
        <v>2</v>
      </c>
      <c r="CE293" s="8">
        <v>4</v>
      </c>
      <c r="CF293" s="8">
        <v>3</v>
      </c>
      <c r="CG293" s="8">
        <v>1</v>
      </c>
      <c r="CH293" s="8">
        <v>5</v>
      </c>
      <c r="CI293" s="8">
        <v>14</v>
      </c>
      <c r="CJ293" s="8">
        <v>0</v>
      </c>
      <c r="CK293" s="8">
        <v>5</v>
      </c>
      <c r="CL293" s="8">
        <v>3</v>
      </c>
      <c r="CM293" s="8">
        <v>0</v>
      </c>
      <c r="CN293" s="8">
        <v>3</v>
      </c>
      <c r="CO293" s="8">
        <v>1</v>
      </c>
      <c r="CP293" s="8">
        <v>3</v>
      </c>
      <c r="CQ293" s="8">
        <v>2</v>
      </c>
      <c r="CR293" s="8">
        <v>2</v>
      </c>
      <c r="CS293" s="8">
        <v>0</v>
      </c>
      <c r="CT293" s="8">
        <v>1</v>
      </c>
      <c r="CU293" s="8">
        <v>1</v>
      </c>
      <c r="CV293" s="8">
        <v>9</v>
      </c>
      <c r="CW293" s="8">
        <v>21</v>
      </c>
      <c r="CX293" s="8">
        <v>14</v>
      </c>
      <c r="CY293" s="8">
        <v>2</v>
      </c>
      <c r="CZ293" s="8">
        <v>6</v>
      </c>
      <c r="DA293" s="8">
        <v>3</v>
      </c>
      <c r="DB293" s="8">
        <v>2</v>
      </c>
      <c r="DC293" s="8">
        <v>3</v>
      </c>
      <c r="DD293" s="8">
        <v>7</v>
      </c>
      <c r="DE293" s="8">
        <v>131</v>
      </c>
      <c r="DF293" s="8">
        <v>41475</v>
      </c>
      <c r="DG293" s="8">
        <v>13</v>
      </c>
      <c r="DH293" s="8">
        <v>50</v>
      </c>
      <c r="DI293" s="8">
        <v>4</v>
      </c>
      <c r="DJ293" s="8">
        <v>3</v>
      </c>
      <c r="DK293" s="8">
        <v>9</v>
      </c>
      <c r="DL293" s="8">
        <v>88</v>
      </c>
      <c r="DM293" s="8">
        <v>0</v>
      </c>
      <c r="DN293" s="8">
        <v>7</v>
      </c>
      <c r="DO293" s="8">
        <v>7</v>
      </c>
      <c r="DP293" s="8">
        <v>7</v>
      </c>
      <c r="DQ293" s="8">
        <v>3</v>
      </c>
      <c r="DR293" s="8">
        <v>1</v>
      </c>
      <c r="DS293" s="8">
        <v>332</v>
      </c>
      <c r="DT293" s="8">
        <v>2</v>
      </c>
      <c r="DU293" s="8">
        <v>1</v>
      </c>
      <c r="DV293" s="8">
        <v>2</v>
      </c>
      <c r="DW293" s="8">
        <v>4</v>
      </c>
      <c r="DX293" s="8">
        <v>4</v>
      </c>
      <c r="DY293" s="8">
        <v>7</v>
      </c>
      <c r="DZ293" s="8">
        <v>6</v>
      </c>
      <c r="EA293" s="8">
        <v>21</v>
      </c>
      <c r="EB293" s="8">
        <v>10</v>
      </c>
      <c r="EC293" s="8">
        <v>8</v>
      </c>
      <c r="ED293" s="8">
        <v>4</v>
      </c>
      <c r="EE293" s="8">
        <v>0</v>
      </c>
      <c r="EF293" s="8">
        <v>1</v>
      </c>
      <c r="EG293" s="8">
        <v>1</v>
      </c>
    </row>
    <row r="294" spans="2:137" ht="12.75">
      <c r="B294" s="7" t="s">
        <v>100</v>
      </c>
      <c r="C294" s="8">
        <v>19</v>
      </c>
      <c r="D294" s="8">
        <v>47</v>
      </c>
      <c r="E294" s="8">
        <v>10</v>
      </c>
      <c r="F294" s="8">
        <v>3</v>
      </c>
      <c r="G294" s="8">
        <v>14</v>
      </c>
      <c r="H294" s="8">
        <v>41</v>
      </c>
      <c r="I294" s="8">
        <v>14</v>
      </c>
      <c r="J294" s="8">
        <v>7</v>
      </c>
      <c r="K294" s="8">
        <v>3</v>
      </c>
      <c r="L294" s="8">
        <v>2</v>
      </c>
      <c r="M294" s="8">
        <v>0</v>
      </c>
      <c r="N294" s="8">
        <v>82</v>
      </c>
      <c r="O294" s="8">
        <v>20</v>
      </c>
      <c r="P294" s="8">
        <v>3</v>
      </c>
      <c r="Q294" s="8">
        <v>1</v>
      </c>
      <c r="R294" s="8">
        <v>56</v>
      </c>
      <c r="S294" s="8">
        <v>23452</v>
      </c>
      <c r="T294" s="8">
        <v>2659</v>
      </c>
      <c r="U294" s="8">
        <v>9</v>
      </c>
      <c r="V294" s="8">
        <v>4</v>
      </c>
      <c r="W294" s="8">
        <v>6</v>
      </c>
      <c r="X294" s="8">
        <v>1</v>
      </c>
      <c r="Y294" s="8">
        <v>98</v>
      </c>
      <c r="Z294" s="8">
        <v>174</v>
      </c>
      <c r="AA294" s="8">
        <v>3</v>
      </c>
      <c r="AB294" s="8">
        <v>4</v>
      </c>
      <c r="AC294" s="8">
        <v>10</v>
      </c>
      <c r="AD294" s="8">
        <v>7</v>
      </c>
      <c r="AE294" s="8">
        <v>36</v>
      </c>
      <c r="AF294" s="8">
        <v>33</v>
      </c>
      <c r="AG294" s="8">
        <v>249</v>
      </c>
      <c r="AH294" s="8">
        <v>5</v>
      </c>
      <c r="AI294" s="8">
        <v>3</v>
      </c>
      <c r="AJ294" s="8">
        <v>19</v>
      </c>
      <c r="AK294" s="8">
        <v>5</v>
      </c>
      <c r="AL294" s="8">
        <v>70</v>
      </c>
      <c r="AM294" s="8">
        <v>5</v>
      </c>
      <c r="AN294" s="8">
        <v>11</v>
      </c>
      <c r="AO294" s="8">
        <v>29</v>
      </c>
      <c r="AP294" s="8">
        <v>130</v>
      </c>
      <c r="AQ294" s="8">
        <v>12</v>
      </c>
      <c r="AR294" s="8">
        <v>21</v>
      </c>
      <c r="AS294" s="8">
        <v>6</v>
      </c>
      <c r="AT294" s="8">
        <v>25</v>
      </c>
      <c r="AU294" s="8">
        <v>6</v>
      </c>
      <c r="AV294" s="8">
        <v>5</v>
      </c>
      <c r="AW294" s="8">
        <v>5</v>
      </c>
      <c r="AX294" s="8">
        <v>15</v>
      </c>
      <c r="AY294" s="8">
        <v>3</v>
      </c>
      <c r="AZ294" s="8">
        <v>448</v>
      </c>
      <c r="BA294" s="8">
        <v>10</v>
      </c>
      <c r="BB294" s="8">
        <v>10</v>
      </c>
      <c r="BC294" s="8">
        <v>14</v>
      </c>
      <c r="BD294" s="8">
        <v>17</v>
      </c>
      <c r="BE294" s="8">
        <v>0</v>
      </c>
      <c r="BF294" s="8">
        <v>4</v>
      </c>
      <c r="BG294" s="8">
        <v>3</v>
      </c>
      <c r="BH294" s="8">
        <v>6</v>
      </c>
      <c r="BI294" s="8">
        <v>1</v>
      </c>
      <c r="BJ294" s="8">
        <v>11</v>
      </c>
      <c r="BK294" s="8">
        <v>3</v>
      </c>
      <c r="BL294" s="8">
        <v>2</v>
      </c>
      <c r="BM294" s="8">
        <v>7</v>
      </c>
      <c r="BN294" s="8">
        <v>11</v>
      </c>
      <c r="BO294" s="8">
        <v>8</v>
      </c>
      <c r="BP294" s="8">
        <v>5</v>
      </c>
      <c r="BQ294" s="8">
        <v>72</v>
      </c>
      <c r="BR294" s="8">
        <v>4</v>
      </c>
      <c r="BS294" s="8">
        <v>2</v>
      </c>
      <c r="BT294" s="8">
        <v>8</v>
      </c>
      <c r="BU294" s="8">
        <v>18</v>
      </c>
      <c r="BV294" s="8">
        <v>22897</v>
      </c>
      <c r="BW294" s="8">
        <v>6</v>
      </c>
      <c r="BX294" s="8">
        <v>6</v>
      </c>
      <c r="BY294" s="8">
        <v>4</v>
      </c>
      <c r="BZ294" s="8">
        <v>4</v>
      </c>
      <c r="CA294" s="8">
        <v>8</v>
      </c>
      <c r="CB294" s="8">
        <v>4</v>
      </c>
      <c r="CC294" s="8">
        <v>3</v>
      </c>
      <c r="CD294" s="8">
        <v>3</v>
      </c>
      <c r="CE294" s="8">
        <v>3</v>
      </c>
      <c r="CF294" s="8">
        <v>1</v>
      </c>
      <c r="CG294" s="8">
        <v>6</v>
      </c>
      <c r="CH294" s="8">
        <v>8</v>
      </c>
      <c r="CI294" s="8">
        <v>21</v>
      </c>
      <c r="CJ294" s="8">
        <v>0</v>
      </c>
      <c r="CK294" s="8">
        <v>4</v>
      </c>
      <c r="CL294" s="8">
        <v>7</v>
      </c>
      <c r="CM294" s="8">
        <v>11</v>
      </c>
      <c r="CN294" s="8">
        <v>14</v>
      </c>
      <c r="CO294" s="8">
        <v>2</v>
      </c>
      <c r="CP294" s="8">
        <v>7</v>
      </c>
      <c r="CQ294" s="8">
        <v>11</v>
      </c>
      <c r="CR294" s="8">
        <v>6</v>
      </c>
      <c r="CS294" s="8">
        <v>6</v>
      </c>
      <c r="CT294" s="8">
        <v>2</v>
      </c>
      <c r="CU294" s="8">
        <v>3</v>
      </c>
      <c r="CV294" s="8">
        <v>6</v>
      </c>
      <c r="CW294" s="8">
        <v>51</v>
      </c>
      <c r="CX294" s="8">
        <v>37</v>
      </c>
      <c r="CY294" s="8">
        <v>5</v>
      </c>
      <c r="CZ294" s="8">
        <v>14</v>
      </c>
      <c r="DA294" s="8">
        <v>3</v>
      </c>
      <c r="DB294" s="8">
        <v>22</v>
      </c>
      <c r="DC294" s="8">
        <v>14</v>
      </c>
      <c r="DD294" s="8">
        <v>19</v>
      </c>
      <c r="DE294" s="8">
        <v>133</v>
      </c>
      <c r="DF294" s="8">
        <v>93030</v>
      </c>
      <c r="DG294" s="8">
        <v>21</v>
      </c>
      <c r="DH294" s="8">
        <v>216</v>
      </c>
      <c r="DI294" s="8">
        <v>14</v>
      </c>
      <c r="DJ294" s="8">
        <v>35</v>
      </c>
      <c r="DK294" s="8">
        <v>44</v>
      </c>
      <c r="DL294" s="8">
        <v>58</v>
      </c>
      <c r="DM294" s="8">
        <v>3</v>
      </c>
      <c r="DN294" s="8">
        <v>14</v>
      </c>
      <c r="DO294" s="8">
        <v>9</v>
      </c>
      <c r="DP294" s="8">
        <v>12</v>
      </c>
      <c r="DQ294" s="8">
        <v>12</v>
      </c>
      <c r="DR294" s="8">
        <v>1</v>
      </c>
      <c r="DS294" s="8">
        <v>561</v>
      </c>
      <c r="DT294" s="8">
        <v>4</v>
      </c>
      <c r="DU294" s="8">
        <v>3</v>
      </c>
      <c r="DV294" s="8">
        <v>6</v>
      </c>
      <c r="DW294" s="8">
        <v>5</v>
      </c>
      <c r="DX294" s="8">
        <v>1203</v>
      </c>
      <c r="DY294" s="8">
        <v>8</v>
      </c>
      <c r="DZ294" s="8">
        <v>10</v>
      </c>
      <c r="EA294" s="8">
        <v>19</v>
      </c>
      <c r="EB294" s="8">
        <v>16</v>
      </c>
      <c r="EC294" s="8">
        <v>11</v>
      </c>
      <c r="ED294" s="8">
        <v>14</v>
      </c>
      <c r="EE294" s="8">
        <v>2</v>
      </c>
      <c r="EF294" s="8">
        <v>2</v>
      </c>
      <c r="EG294" s="8">
        <v>0</v>
      </c>
    </row>
    <row r="295" spans="1:137" ht="12.75">
      <c r="A295" s="9" t="s">
        <v>14</v>
      </c>
      <c r="C295" s="8">
        <v>27</v>
      </c>
      <c r="D295" s="8">
        <v>60</v>
      </c>
      <c r="E295" s="8">
        <v>16</v>
      </c>
      <c r="F295" s="8">
        <v>6</v>
      </c>
      <c r="G295" s="8">
        <v>30</v>
      </c>
      <c r="H295" s="8">
        <v>54</v>
      </c>
      <c r="I295" s="8">
        <v>50</v>
      </c>
      <c r="J295" s="8">
        <v>10</v>
      </c>
      <c r="K295" s="8">
        <v>9</v>
      </c>
      <c r="L295" s="8">
        <v>6</v>
      </c>
      <c r="M295" s="8">
        <v>2</v>
      </c>
      <c r="N295" s="8">
        <v>125</v>
      </c>
      <c r="O295" s="8">
        <v>30</v>
      </c>
      <c r="P295" s="8">
        <v>7</v>
      </c>
      <c r="Q295" s="8">
        <v>9</v>
      </c>
      <c r="R295" s="8">
        <v>61</v>
      </c>
      <c r="S295" s="8">
        <v>38416</v>
      </c>
      <c r="T295" s="8">
        <v>4247</v>
      </c>
      <c r="U295" s="8">
        <v>13</v>
      </c>
      <c r="V295" s="8">
        <v>6</v>
      </c>
      <c r="W295" s="8">
        <v>11</v>
      </c>
      <c r="X295" s="8">
        <v>2</v>
      </c>
      <c r="Y295" s="8">
        <v>166</v>
      </c>
      <c r="Z295" s="8">
        <v>271</v>
      </c>
      <c r="AA295" s="8">
        <v>3</v>
      </c>
      <c r="AB295" s="8">
        <v>7</v>
      </c>
      <c r="AC295" s="8">
        <v>10</v>
      </c>
      <c r="AD295" s="8">
        <v>12</v>
      </c>
      <c r="AE295" s="8">
        <v>39</v>
      </c>
      <c r="AF295" s="8">
        <v>44</v>
      </c>
      <c r="AG295" s="8">
        <v>360</v>
      </c>
      <c r="AH295" s="8">
        <v>8</v>
      </c>
      <c r="AI295" s="8">
        <v>4</v>
      </c>
      <c r="AJ295" s="8">
        <v>23</v>
      </c>
      <c r="AK295" s="8">
        <v>8</v>
      </c>
      <c r="AL295" s="8">
        <v>117</v>
      </c>
      <c r="AM295" s="8">
        <v>6</v>
      </c>
      <c r="AN295" s="8">
        <v>17</v>
      </c>
      <c r="AO295" s="8">
        <v>37</v>
      </c>
      <c r="AP295" s="8">
        <v>176</v>
      </c>
      <c r="AQ295" s="8">
        <v>26</v>
      </c>
      <c r="AR295" s="8">
        <v>28</v>
      </c>
      <c r="AS295" s="8">
        <v>42</v>
      </c>
      <c r="AT295" s="8">
        <v>33</v>
      </c>
      <c r="AU295" s="8">
        <v>14</v>
      </c>
      <c r="AV295" s="8">
        <v>14</v>
      </c>
      <c r="AW295" s="8">
        <v>26</v>
      </c>
      <c r="AX295" s="8">
        <v>38</v>
      </c>
      <c r="AY295" s="8">
        <v>6</v>
      </c>
      <c r="AZ295" s="8">
        <v>879</v>
      </c>
      <c r="BA295" s="8">
        <v>12</v>
      </c>
      <c r="BB295" s="8">
        <v>13</v>
      </c>
      <c r="BC295" s="8">
        <v>24</v>
      </c>
      <c r="BD295" s="8">
        <v>25</v>
      </c>
      <c r="BE295" s="8">
        <v>1</v>
      </c>
      <c r="BF295" s="8">
        <v>5</v>
      </c>
      <c r="BG295" s="8">
        <v>5</v>
      </c>
      <c r="BH295" s="8">
        <v>10</v>
      </c>
      <c r="BI295" s="8">
        <v>2</v>
      </c>
      <c r="BJ295" s="8">
        <v>14</v>
      </c>
      <c r="BK295" s="8">
        <v>6</v>
      </c>
      <c r="BL295" s="8">
        <v>4</v>
      </c>
      <c r="BM295" s="8">
        <v>16</v>
      </c>
      <c r="BN295" s="8">
        <v>11</v>
      </c>
      <c r="BO295" s="8">
        <v>8</v>
      </c>
      <c r="BP295" s="8">
        <v>5</v>
      </c>
      <c r="BQ295" s="8">
        <v>120</v>
      </c>
      <c r="BR295" s="8">
        <v>7</v>
      </c>
      <c r="BS295" s="8">
        <v>3</v>
      </c>
      <c r="BT295" s="8">
        <v>13</v>
      </c>
      <c r="BU295" s="8">
        <v>37</v>
      </c>
      <c r="BV295" s="8">
        <v>32017</v>
      </c>
      <c r="BW295" s="8">
        <v>8</v>
      </c>
      <c r="BX295" s="8">
        <v>7</v>
      </c>
      <c r="BY295" s="8">
        <v>6</v>
      </c>
      <c r="BZ295" s="8">
        <v>5</v>
      </c>
      <c r="CA295" s="8">
        <v>29</v>
      </c>
      <c r="CB295" s="8">
        <v>5</v>
      </c>
      <c r="CC295" s="8">
        <v>26</v>
      </c>
      <c r="CD295" s="8">
        <v>5</v>
      </c>
      <c r="CE295" s="8">
        <v>7</v>
      </c>
      <c r="CF295" s="8">
        <v>4</v>
      </c>
      <c r="CG295" s="8">
        <v>7</v>
      </c>
      <c r="CH295" s="8">
        <v>13</v>
      </c>
      <c r="CI295" s="8">
        <v>35</v>
      </c>
      <c r="CJ295" s="8">
        <v>0</v>
      </c>
      <c r="CK295" s="8">
        <v>9</v>
      </c>
      <c r="CL295" s="8">
        <v>10</v>
      </c>
      <c r="CM295" s="8">
        <v>11</v>
      </c>
      <c r="CN295" s="8">
        <v>17</v>
      </c>
      <c r="CO295" s="8">
        <v>3</v>
      </c>
      <c r="CP295" s="8">
        <v>10</v>
      </c>
      <c r="CQ295" s="8">
        <v>13</v>
      </c>
      <c r="CR295" s="8">
        <v>8</v>
      </c>
      <c r="CS295" s="8">
        <v>6</v>
      </c>
      <c r="CT295" s="8">
        <v>3</v>
      </c>
      <c r="CU295" s="8">
        <v>4</v>
      </c>
      <c r="CV295" s="8">
        <v>15</v>
      </c>
      <c r="CW295" s="8">
        <v>72</v>
      </c>
      <c r="CX295" s="8">
        <v>51</v>
      </c>
      <c r="CY295" s="8">
        <v>7</v>
      </c>
      <c r="CZ295" s="8">
        <v>20</v>
      </c>
      <c r="DA295" s="8">
        <v>6</v>
      </c>
      <c r="DB295" s="8">
        <v>24</v>
      </c>
      <c r="DC295" s="8">
        <v>17</v>
      </c>
      <c r="DD295" s="8">
        <v>26</v>
      </c>
      <c r="DE295" s="8">
        <v>264</v>
      </c>
      <c r="DF295" s="8">
        <v>134505</v>
      </c>
      <c r="DG295" s="8">
        <v>34</v>
      </c>
      <c r="DH295" s="8">
        <v>266</v>
      </c>
      <c r="DI295" s="8">
        <v>18</v>
      </c>
      <c r="DJ295" s="8">
        <v>38</v>
      </c>
      <c r="DK295" s="8">
        <v>53</v>
      </c>
      <c r="DL295" s="8">
        <v>146</v>
      </c>
      <c r="DM295" s="8">
        <v>3</v>
      </c>
      <c r="DN295" s="8">
        <v>21</v>
      </c>
      <c r="DO295" s="8">
        <v>16</v>
      </c>
      <c r="DP295" s="8">
        <v>19</v>
      </c>
      <c r="DQ295" s="8">
        <v>15</v>
      </c>
      <c r="DR295" s="8">
        <v>2</v>
      </c>
      <c r="DS295" s="8">
        <v>893</v>
      </c>
      <c r="DT295" s="8">
        <v>6</v>
      </c>
      <c r="DU295" s="8">
        <v>4</v>
      </c>
      <c r="DV295" s="8">
        <v>8</v>
      </c>
      <c r="DW295" s="8">
        <v>9</v>
      </c>
      <c r="DX295" s="8">
        <v>1207</v>
      </c>
      <c r="DY295" s="8">
        <v>15</v>
      </c>
      <c r="DZ295" s="8">
        <v>16</v>
      </c>
      <c r="EA295" s="8">
        <v>40</v>
      </c>
      <c r="EB295" s="8">
        <v>26</v>
      </c>
      <c r="EC295" s="8">
        <v>19</v>
      </c>
      <c r="ED295" s="8">
        <v>18</v>
      </c>
      <c r="EE295" s="8">
        <v>2</v>
      </c>
      <c r="EF295" s="8">
        <v>3</v>
      </c>
      <c r="EG295" s="8">
        <v>1</v>
      </c>
    </row>
    <row r="296" spans="2:137" s="10" customFormat="1" ht="12.75">
      <c r="B296" s="11" t="s">
        <v>118</v>
      </c>
      <c r="C296" s="12">
        <f aca="true" t="shared" si="148" ref="C296:AH296">C295/216126</f>
        <v>0.0001249271258432581</v>
      </c>
      <c r="D296" s="12">
        <f t="shared" si="148"/>
        <v>0.0002776158352072402</v>
      </c>
      <c r="E296" s="12">
        <f t="shared" si="148"/>
        <v>7.403088938859739E-05</v>
      </c>
      <c r="F296" s="12">
        <f t="shared" si="148"/>
        <v>2.7761583520724023E-05</v>
      </c>
      <c r="G296" s="12">
        <f t="shared" si="148"/>
        <v>0.0001388079176036201</v>
      </c>
      <c r="H296" s="12">
        <f t="shared" si="148"/>
        <v>0.0002498542516865162</v>
      </c>
      <c r="I296" s="12">
        <f t="shared" si="148"/>
        <v>0.00023134652933936686</v>
      </c>
      <c r="J296" s="12">
        <f t="shared" si="148"/>
        <v>4.626930586787337E-05</v>
      </c>
      <c r="K296" s="12">
        <f t="shared" si="148"/>
        <v>4.164237528108603E-05</v>
      </c>
      <c r="L296" s="12">
        <f t="shared" si="148"/>
        <v>2.7761583520724023E-05</v>
      </c>
      <c r="M296" s="12">
        <f t="shared" si="148"/>
        <v>9.253861173574674E-06</v>
      </c>
      <c r="N296" s="12">
        <f t="shared" si="148"/>
        <v>0.0005783663233484171</v>
      </c>
      <c r="O296" s="12">
        <f t="shared" si="148"/>
        <v>0.0001388079176036201</v>
      </c>
      <c r="P296" s="12">
        <f t="shared" si="148"/>
        <v>3.238851410751136E-05</v>
      </c>
      <c r="Q296" s="12">
        <f t="shared" si="148"/>
        <v>4.164237528108603E-05</v>
      </c>
      <c r="R296" s="12">
        <f t="shared" si="148"/>
        <v>0.00028224276579402757</v>
      </c>
      <c r="S296" s="12">
        <f t="shared" si="148"/>
        <v>0.17774816542202235</v>
      </c>
      <c r="T296" s="12">
        <f t="shared" si="148"/>
        <v>0.01965057420208582</v>
      </c>
      <c r="U296" s="12">
        <f t="shared" si="148"/>
        <v>6.015009762823538E-05</v>
      </c>
      <c r="V296" s="12">
        <f t="shared" si="148"/>
        <v>2.7761583520724023E-05</v>
      </c>
      <c r="W296" s="12">
        <f t="shared" si="148"/>
        <v>5.089623645466071E-05</v>
      </c>
      <c r="X296" s="12">
        <f t="shared" si="148"/>
        <v>9.253861173574674E-06</v>
      </c>
      <c r="Y296" s="12">
        <f t="shared" si="148"/>
        <v>0.000768070477406698</v>
      </c>
      <c r="Z296" s="12">
        <f t="shared" si="148"/>
        <v>0.0012538981890193683</v>
      </c>
      <c r="AA296" s="12">
        <f t="shared" si="148"/>
        <v>1.3880791760362012E-05</v>
      </c>
      <c r="AB296" s="12">
        <f t="shared" si="148"/>
        <v>3.238851410751136E-05</v>
      </c>
      <c r="AC296" s="12">
        <f t="shared" si="148"/>
        <v>4.626930586787337E-05</v>
      </c>
      <c r="AD296" s="12">
        <f t="shared" si="148"/>
        <v>5.5523167041448046E-05</v>
      </c>
      <c r="AE296" s="12">
        <f t="shared" si="148"/>
        <v>0.00018045029288470615</v>
      </c>
      <c r="AF296" s="12">
        <f t="shared" si="148"/>
        <v>0.00020358494581864284</v>
      </c>
      <c r="AG296" s="12">
        <f t="shared" si="148"/>
        <v>0.0016656950112434413</v>
      </c>
      <c r="AH296" s="12">
        <f t="shared" si="148"/>
        <v>3.7015444694298695E-05</v>
      </c>
      <c r="AI296" s="12">
        <f aca="true" t="shared" si="149" ref="AI296:CT296">AI295/216126</f>
        <v>1.8507722347149348E-05</v>
      </c>
      <c r="AJ296" s="12">
        <f t="shared" si="149"/>
        <v>0.00010641940349610876</v>
      </c>
      <c r="AK296" s="12">
        <f t="shared" si="149"/>
        <v>3.7015444694298695E-05</v>
      </c>
      <c r="AL296" s="12">
        <f t="shared" si="149"/>
        <v>0.0005413508786541184</v>
      </c>
      <c r="AM296" s="12">
        <f t="shared" si="149"/>
        <v>2.7761583520724023E-05</v>
      </c>
      <c r="AN296" s="12">
        <f t="shared" si="149"/>
        <v>7.865781997538473E-05</v>
      </c>
      <c r="AO296" s="12">
        <f t="shared" si="149"/>
        <v>0.00017119643171113148</v>
      </c>
      <c r="AP296" s="12">
        <f t="shared" si="149"/>
        <v>0.0008143397832745714</v>
      </c>
      <c r="AQ296" s="12">
        <f t="shared" si="149"/>
        <v>0.00012030019525647077</v>
      </c>
      <c r="AR296" s="12">
        <f t="shared" si="149"/>
        <v>0.00012955405643004544</v>
      </c>
      <c r="AS296" s="12">
        <f t="shared" si="149"/>
        <v>0.00019433108464506814</v>
      </c>
      <c r="AT296" s="12">
        <f t="shared" si="149"/>
        <v>0.00015268870936398213</v>
      </c>
      <c r="AU296" s="12">
        <f t="shared" si="149"/>
        <v>6.477702821502272E-05</v>
      </c>
      <c r="AV296" s="12">
        <f t="shared" si="149"/>
        <v>6.477702821502272E-05</v>
      </c>
      <c r="AW296" s="12">
        <f t="shared" si="149"/>
        <v>0.00012030019525647077</v>
      </c>
      <c r="AX296" s="12">
        <f t="shared" si="149"/>
        <v>0.0001758233622979188</v>
      </c>
      <c r="AY296" s="12">
        <f t="shared" si="149"/>
        <v>2.7761583520724023E-05</v>
      </c>
      <c r="AZ296" s="12">
        <f t="shared" si="149"/>
        <v>0.004067071985786069</v>
      </c>
      <c r="BA296" s="12">
        <f t="shared" si="149"/>
        <v>5.5523167041448046E-05</v>
      </c>
      <c r="BB296" s="12">
        <f t="shared" si="149"/>
        <v>6.015009762823538E-05</v>
      </c>
      <c r="BC296" s="12">
        <f t="shared" si="149"/>
        <v>0.00011104633408289609</v>
      </c>
      <c r="BD296" s="12">
        <f t="shared" si="149"/>
        <v>0.00011567326466968343</v>
      </c>
      <c r="BE296" s="12">
        <f t="shared" si="149"/>
        <v>4.626930586787337E-06</v>
      </c>
      <c r="BF296" s="12">
        <f t="shared" si="149"/>
        <v>2.3134652933936684E-05</v>
      </c>
      <c r="BG296" s="12">
        <f t="shared" si="149"/>
        <v>2.3134652933936684E-05</v>
      </c>
      <c r="BH296" s="12">
        <f t="shared" si="149"/>
        <v>4.626930586787337E-05</v>
      </c>
      <c r="BI296" s="12">
        <f t="shared" si="149"/>
        <v>9.253861173574674E-06</v>
      </c>
      <c r="BJ296" s="12">
        <f t="shared" si="149"/>
        <v>6.477702821502272E-05</v>
      </c>
      <c r="BK296" s="12">
        <f t="shared" si="149"/>
        <v>2.7761583520724023E-05</v>
      </c>
      <c r="BL296" s="12">
        <f t="shared" si="149"/>
        <v>1.8507722347149348E-05</v>
      </c>
      <c r="BM296" s="12">
        <f t="shared" si="149"/>
        <v>7.403088938859739E-05</v>
      </c>
      <c r="BN296" s="12">
        <f t="shared" si="149"/>
        <v>5.089623645466071E-05</v>
      </c>
      <c r="BO296" s="12">
        <f t="shared" si="149"/>
        <v>3.7015444694298695E-05</v>
      </c>
      <c r="BP296" s="12">
        <f t="shared" si="149"/>
        <v>2.3134652933936684E-05</v>
      </c>
      <c r="BQ296" s="12">
        <f t="shared" si="149"/>
        <v>0.0005552316704144804</v>
      </c>
      <c r="BR296" s="12">
        <f t="shared" si="149"/>
        <v>3.238851410751136E-05</v>
      </c>
      <c r="BS296" s="12">
        <f t="shared" si="149"/>
        <v>1.3880791760362012E-05</v>
      </c>
      <c r="BT296" s="12">
        <f t="shared" si="149"/>
        <v>6.015009762823538E-05</v>
      </c>
      <c r="BU296" s="12">
        <f t="shared" si="149"/>
        <v>0.00017119643171113148</v>
      </c>
      <c r="BV296" s="12">
        <f t="shared" si="149"/>
        <v>0.14814043659717016</v>
      </c>
      <c r="BW296" s="12">
        <f t="shared" si="149"/>
        <v>3.7015444694298695E-05</v>
      </c>
      <c r="BX296" s="12">
        <f t="shared" si="149"/>
        <v>3.238851410751136E-05</v>
      </c>
      <c r="BY296" s="12">
        <f t="shared" si="149"/>
        <v>2.7761583520724023E-05</v>
      </c>
      <c r="BZ296" s="12">
        <f t="shared" si="149"/>
        <v>2.3134652933936684E-05</v>
      </c>
      <c r="CA296" s="12">
        <f t="shared" si="149"/>
        <v>0.0001341809870168328</v>
      </c>
      <c r="CB296" s="12">
        <f t="shared" si="149"/>
        <v>2.3134652933936684E-05</v>
      </c>
      <c r="CC296" s="12">
        <f t="shared" si="149"/>
        <v>0.00012030019525647077</v>
      </c>
      <c r="CD296" s="12">
        <f t="shared" si="149"/>
        <v>2.3134652933936684E-05</v>
      </c>
      <c r="CE296" s="12">
        <f t="shared" si="149"/>
        <v>3.238851410751136E-05</v>
      </c>
      <c r="CF296" s="12">
        <f t="shared" si="149"/>
        <v>1.8507722347149348E-05</v>
      </c>
      <c r="CG296" s="12">
        <f t="shared" si="149"/>
        <v>3.238851410751136E-05</v>
      </c>
      <c r="CH296" s="12">
        <f t="shared" si="149"/>
        <v>6.015009762823538E-05</v>
      </c>
      <c r="CI296" s="12">
        <f t="shared" si="149"/>
        <v>0.0001619425705375568</v>
      </c>
      <c r="CJ296" s="12">
        <f t="shared" si="149"/>
        <v>0</v>
      </c>
      <c r="CK296" s="12">
        <f t="shared" si="149"/>
        <v>4.164237528108603E-05</v>
      </c>
      <c r="CL296" s="12">
        <f t="shared" si="149"/>
        <v>4.626930586787337E-05</v>
      </c>
      <c r="CM296" s="12">
        <f t="shared" si="149"/>
        <v>5.089623645466071E-05</v>
      </c>
      <c r="CN296" s="12">
        <f t="shared" si="149"/>
        <v>7.865781997538473E-05</v>
      </c>
      <c r="CO296" s="12">
        <f t="shared" si="149"/>
        <v>1.3880791760362012E-05</v>
      </c>
      <c r="CP296" s="12">
        <f t="shared" si="149"/>
        <v>4.626930586787337E-05</v>
      </c>
      <c r="CQ296" s="12">
        <f t="shared" si="149"/>
        <v>6.015009762823538E-05</v>
      </c>
      <c r="CR296" s="12">
        <f t="shared" si="149"/>
        <v>3.7015444694298695E-05</v>
      </c>
      <c r="CS296" s="12">
        <f t="shared" si="149"/>
        <v>2.7761583520724023E-05</v>
      </c>
      <c r="CT296" s="12">
        <f t="shared" si="149"/>
        <v>1.3880791760362012E-05</v>
      </c>
      <c r="CU296" s="12">
        <f aca="true" t="shared" si="150" ref="CU296:EG296">CU295/216126</f>
        <v>1.8507722347149348E-05</v>
      </c>
      <c r="CV296" s="12">
        <f t="shared" si="150"/>
        <v>6.940395880181005E-05</v>
      </c>
      <c r="CW296" s="12">
        <f t="shared" si="150"/>
        <v>0.00033313900224868825</v>
      </c>
      <c r="CX296" s="12">
        <f t="shared" si="150"/>
        <v>0.00023597345992615418</v>
      </c>
      <c r="CY296" s="12">
        <f t="shared" si="150"/>
        <v>3.238851410751136E-05</v>
      </c>
      <c r="CZ296" s="12">
        <f t="shared" si="150"/>
        <v>9.253861173574674E-05</v>
      </c>
      <c r="DA296" s="12">
        <f t="shared" si="150"/>
        <v>2.7761583520724023E-05</v>
      </c>
      <c r="DB296" s="12">
        <f t="shared" si="150"/>
        <v>0.00011104633408289609</v>
      </c>
      <c r="DC296" s="12">
        <f t="shared" si="150"/>
        <v>7.865781997538473E-05</v>
      </c>
      <c r="DD296" s="12">
        <f t="shared" si="150"/>
        <v>0.00012030019525647077</v>
      </c>
      <c r="DE296" s="12">
        <f t="shared" si="150"/>
        <v>0.001221509674911857</v>
      </c>
      <c r="DF296" s="12">
        <f t="shared" si="150"/>
        <v>0.6223452985758308</v>
      </c>
      <c r="DG296" s="12">
        <f t="shared" si="150"/>
        <v>0.00015731563995076945</v>
      </c>
      <c r="DH296" s="12">
        <f t="shared" si="150"/>
        <v>0.0012307635360854316</v>
      </c>
      <c r="DI296" s="12">
        <f t="shared" si="150"/>
        <v>8.328475056217206E-05</v>
      </c>
      <c r="DJ296" s="12">
        <f t="shared" si="150"/>
        <v>0.0001758233622979188</v>
      </c>
      <c r="DK296" s="12">
        <f t="shared" si="150"/>
        <v>0.0002452273210997289</v>
      </c>
      <c r="DL296" s="12">
        <f t="shared" si="150"/>
        <v>0.0006755318656709512</v>
      </c>
      <c r="DM296" s="12">
        <f t="shared" si="150"/>
        <v>1.3880791760362012E-05</v>
      </c>
      <c r="DN296" s="12">
        <f t="shared" si="150"/>
        <v>9.716554232253407E-05</v>
      </c>
      <c r="DO296" s="12">
        <f t="shared" si="150"/>
        <v>7.403088938859739E-05</v>
      </c>
      <c r="DP296" s="12">
        <f t="shared" si="150"/>
        <v>8.79116811489594E-05</v>
      </c>
      <c r="DQ296" s="12">
        <f t="shared" si="150"/>
        <v>6.940395880181005E-05</v>
      </c>
      <c r="DR296" s="12">
        <f t="shared" si="150"/>
        <v>9.253861173574674E-06</v>
      </c>
      <c r="DS296" s="12">
        <f t="shared" si="150"/>
        <v>0.004131849014001092</v>
      </c>
      <c r="DT296" s="12">
        <f t="shared" si="150"/>
        <v>2.7761583520724023E-05</v>
      </c>
      <c r="DU296" s="12">
        <f t="shared" si="150"/>
        <v>1.8507722347149348E-05</v>
      </c>
      <c r="DV296" s="12">
        <f t="shared" si="150"/>
        <v>3.7015444694298695E-05</v>
      </c>
      <c r="DW296" s="12">
        <f t="shared" si="150"/>
        <v>4.164237528108603E-05</v>
      </c>
      <c r="DX296" s="12">
        <f t="shared" si="150"/>
        <v>0.005584705218252316</v>
      </c>
      <c r="DY296" s="12">
        <f t="shared" si="150"/>
        <v>6.940395880181005E-05</v>
      </c>
      <c r="DZ296" s="12">
        <f t="shared" si="150"/>
        <v>7.403088938859739E-05</v>
      </c>
      <c r="EA296" s="12">
        <f t="shared" si="150"/>
        <v>0.00018507722347149347</v>
      </c>
      <c r="EB296" s="12">
        <f t="shared" si="150"/>
        <v>0.00012030019525647077</v>
      </c>
      <c r="EC296" s="12">
        <f t="shared" si="150"/>
        <v>8.79116811489594E-05</v>
      </c>
      <c r="ED296" s="12">
        <f t="shared" si="150"/>
        <v>8.328475056217206E-05</v>
      </c>
      <c r="EE296" s="12">
        <f t="shared" si="150"/>
        <v>9.253861173574674E-06</v>
      </c>
      <c r="EF296" s="12">
        <f t="shared" si="150"/>
        <v>1.3880791760362012E-05</v>
      </c>
      <c r="EG296" s="12">
        <f t="shared" si="150"/>
        <v>4.626930586787337E-06</v>
      </c>
    </row>
    <row r="297" spans="2:137" ht="4.5" customHeight="1">
      <c r="B297" s="13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8"/>
      <c r="CF297" s="8"/>
      <c r="CG297" s="8"/>
      <c r="CH297" s="8"/>
      <c r="CI297" s="8"/>
      <c r="CJ297" s="8"/>
      <c r="CK297" s="8"/>
      <c r="CL297" s="8"/>
      <c r="CM297" s="8"/>
      <c r="CN297" s="8"/>
      <c r="CO297" s="8"/>
      <c r="CP297" s="8"/>
      <c r="CQ297" s="8"/>
      <c r="CR297" s="8"/>
      <c r="CS297" s="8"/>
      <c r="CT297" s="8"/>
      <c r="CU297" s="8"/>
      <c r="CV297" s="8"/>
      <c r="CW297" s="8"/>
      <c r="CX297" s="8"/>
      <c r="CY297" s="8"/>
      <c r="CZ297" s="8"/>
      <c r="DA297" s="8"/>
      <c r="DB297" s="8"/>
      <c r="DC297" s="8"/>
      <c r="DD297" s="8"/>
      <c r="DE297" s="8"/>
      <c r="DF297" s="8"/>
      <c r="DG297" s="8"/>
      <c r="DH297" s="8"/>
      <c r="DI297" s="8"/>
      <c r="DJ297" s="8"/>
      <c r="DK297" s="8"/>
      <c r="DL297" s="8"/>
      <c r="DM297" s="8"/>
      <c r="DN297" s="8"/>
      <c r="DO297" s="8"/>
      <c r="DP297" s="8"/>
      <c r="DQ297" s="8"/>
      <c r="DR297" s="8"/>
      <c r="DS297" s="8"/>
      <c r="DT297" s="8"/>
      <c r="DU297" s="8"/>
      <c r="DV297" s="8"/>
      <c r="DW297" s="8"/>
      <c r="DX297" s="8"/>
      <c r="DY297" s="8"/>
      <c r="DZ297" s="8"/>
      <c r="EA297" s="8"/>
      <c r="EB297" s="8"/>
      <c r="EC297" s="8"/>
      <c r="ED297" s="8"/>
      <c r="EE297" s="8"/>
      <c r="EF297" s="8"/>
      <c r="EG297" s="8"/>
    </row>
    <row r="298" spans="1:137" ht="12.75">
      <c r="A298" s="3" t="s">
        <v>109</v>
      </c>
      <c r="B298" s="13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8"/>
      <c r="CF298" s="8"/>
      <c r="CG298" s="8"/>
      <c r="CH298" s="8"/>
      <c r="CI298" s="8"/>
      <c r="CJ298" s="8"/>
      <c r="CK298" s="8"/>
      <c r="CL298" s="8"/>
      <c r="CM298" s="8"/>
      <c r="CN298" s="8"/>
      <c r="CO298" s="8"/>
      <c r="CP298" s="8"/>
      <c r="CQ298" s="8"/>
      <c r="CR298" s="8"/>
      <c r="CS298" s="8"/>
      <c r="CT298" s="8"/>
      <c r="CU298" s="8"/>
      <c r="CV298" s="8"/>
      <c r="CW298" s="8"/>
      <c r="CX298" s="8"/>
      <c r="CY298" s="8"/>
      <c r="CZ298" s="8"/>
      <c r="DA298" s="8"/>
      <c r="DB298" s="8"/>
      <c r="DC298" s="8"/>
      <c r="DD298" s="8"/>
      <c r="DE298" s="8"/>
      <c r="DF298" s="8"/>
      <c r="DG298" s="8"/>
      <c r="DH298" s="8"/>
      <c r="DI298" s="8"/>
      <c r="DJ298" s="8"/>
      <c r="DK298" s="8"/>
      <c r="DL298" s="8"/>
      <c r="DM298" s="8"/>
      <c r="DN298" s="8"/>
      <c r="DO298" s="8"/>
      <c r="DP298" s="8"/>
      <c r="DQ298" s="8"/>
      <c r="DR298" s="8"/>
      <c r="DS298" s="8"/>
      <c r="DT298" s="8"/>
      <c r="DU298" s="8"/>
      <c r="DV298" s="8"/>
      <c r="DW298" s="8"/>
      <c r="DX298" s="8"/>
      <c r="DY298" s="8"/>
      <c r="DZ298" s="8"/>
      <c r="EA298" s="8"/>
      <c r="EB298" s="8"/>
      <c r="EC298" s="8"/>
      <c r="ED298" s="8"/>
      <c r="EE298" s="8"/>
      <c r="EF298" s="8"/>
      <c r="EG298" s="8"/>
    </row>
    <row r="299" spans="2:137" ht="12.75">
      <c r="B299" s="7" t="s">
        <v>100</v>
      </c>
      <c r="C299" s="8">
        <v>6</v>
      </c>
      <c r="D299" s="8">
        <v>15</v>
      </c>
      <c r="E299" s="8">
        <v>4</v>
      </c>
      <c r="F299" s="8">
        <v>1</v>
      </c>
      <c r="G299" s="8">
        <v>6</v>
      </c>
      <c r="H299" s="8">
        <v>33</v>
      </c>
      <c r="I299" s="8">
        <v>6</v>
      </c>
      <c r="J299" s="8">
        <v>4</v>
      </c>
      <c r="K299" s="8">
        <v>4</v>
      </c>
      <c r="L299" s="8">
        <v>5</v>
      </c>
      <c r="M299" s="8">
        <v>2</v>
      </c>
      <c r="N299" s="8">
        <v>52</v>
      </c>
      <c r="O299" s="8">
        <v>15</v>
      </c>
      <c r="P299" s="8">
        <v>0</v>
      </c>
      <c r="Q299" s="8">
        <v>7</v>
      </c>
      <c r="R299" s="8">
        <v>26</v>
      </c>
      <c r="S299" s="8">
        <v>23341</v>
      </c>
      <c r="T299" s="8">
        <v>997</v>
      </c>
      <c r="U299" s="8">
        <v>4</v>
      </c>
      <c r="V299" s="8">
        <v>7</v>
      </c>
      <c r="W299" s="8">
        <v>2</v>
      </c>
      <c r="X299" s="8">
        <v>1</v>
      </c>
      <c r="Y299" s="8">
        <v>76</v>
      </c>
      <c r="Z299" s="8">
        <v>105</v>
      </c>
      <c r="AA299" s="8">
        <v>3</v>
      </c>
      <c r="AB299" s="8">
        <v>8</v>
      </c>
      <c r="AC299" s="8">
        <v>4</v>
      </c>
      <c r="AD299" s="8">
        <v>9</v>
      </c>
      <c r="AE299" s="8">
        <v>9</v>
      </c>
      <c r="AF299" s="8">
        <v>54</v>
      </c>
      <c r="AG299" s="8">
        <v>130</v>
      </c>
      <c r="AH299" s="8">
        <v>3</v>
      </c>
      <c r="AI299" s="8">
        <v>1</v>
      </c>
      <c r="AJ299" s="8">
        <v>21</v>
      </c>
      <c r="AK299" s="8">
        <v>6</v>
      </c>
      <c r="AL299" s="8">
        <v>27</v>
      </c>
      <c r="AM299" s="8">
        <v>5</v>
      </c>
      <c r="AN299" s="8">
        <v>9</v>
      </c>
      <c r="AO299" s="8">
        <v>33</v>
      </c>
      <c r="AP299" s="8">
        <v>46</v>
      </c>
      <c r="AQ299" s="8">
        <v>13</v>
      </c>
      <c r="AR299" s="8">
        <v>14</v>
      </c>
      <c r="AS299" s="8">
        <v>3</v>
      </c>
      <c r="AT299" s="8">
        <v>6</v>
      </c>
      <c r="AU299" s="8">
        <v>0</v>
      </c>
      <c r="AV299" s="8">
        <v>2</v>
      </c>
      <c r="AW299" s="8">
        <v>19</v>
      </c>
      <c r="AX299" s="8">
        <v>7</v>
      </c>
      <c r="AY299" s="8">
        <v>2</v>
      </c>
      <c r="AZ299" s="8">
        <v>201</v>
      </c>
      <c r="BA299" s="8">
        <v>7</v>
      </c>
      <c r="BB299" s="8">
        <v>6</v>
      </c>
      <c r="BC299" s="8">
        <v>8</v>
      </c>
      <c r="BD299" s="8">
        <v>62</v>
      </c>
      <c r="BE299" s="8">
        <v>2</v>
      </c>
      <c r="BF299" s="8">
        <v>7</v>
      </c>
      <c r="BG299" s="8">
        <v>3</v>
      </c>
      <c r="BH299" s="8">
        <v>5</v>
      </c>
      <c r="BI299" s="8">
        <v>1</v>
      </c>
      <c r="BJ299" s="8">
        <v>12</v>
      </c>
      <c r="BK299" s="8">
        <v>4</v>
      </c>
      <c r="BL299" s="8">
        <v>13</v>
      </c>
      <c r="BM299" s="8">
        <v>2</v>
      </c>
      <c r="BN299" s="8">
        <v>9</v>
      </c>
      <c r="BO299" s="8">
        <v>2</v>
      </c>
      <c r="BP299" s="8">
        <v>6</v>
      </c>
      <c r="BQ299" s="8">
        <v>44</v>
      </c>
      <c r="BR299" s="8">
        <v>4</v>
      </c>
      <c r="BS299" s="8">
        <v>3</v>
      </c>
      <c r="BT299" s="8">
        <v>5</v>
      </c>
      <c r="BU299" s="8">
        <v>20</v>
      </c>
      <c r="BV299" s="8">
        <v>10289</v>
      </c>
      <c r="BW299" s="8">
        <v>6</v>
      </c>
      <c r="BX299" s="8">
        <v>8</v>
      </c>
      <c r="BY299" s="8">
        <v>3</v>
      </c>
      <c r="BZ299" s="8">
        <v>0</v>
      </c>
      <c r="CA299" s="8">
        <v>10</v>
      </c>
      <c r="CB299" s="8">
        <v>0</v>
      </c>
      <c r="CC299" s="8">
        <v>0</v>
      </c>
      <c r="CD299" s="8">
        <v>1</v>
      </c>
      <c r="CE299" s="8">
        <v>7</v>
      </c>
      <c r="CF299" s="8">
        <v>3</v>
      </c>
      <c r="CG299" s="8">
        <v>11</v>
      </c>
      <c r="CH299" s="8">
        <v>21</v>
      </c>
      <c r="CI299" s="8">
        <v>8</v>
      </c>
      <c r="CJ299" s="8">
        <v>0</v>
      </c>
      <c r="CK299" s="8">
        <v>4</v>
      </c>
      <c r="CL299" s="8">
        <v>10</v>
      </c>
      <c r="CM299" s="8">
        <v>2</v>
      </c>
      <c r="CN299" s="8">
        <v>7</v>
      </c>
      <c r="CO299" s="8">
        <v>0</v>
      </c>
      <c r="CP299" s="8">
        <v>0</v>
      </c>
      <c r="CQ299" s="8">
        <v>20</v>
      </c>
      <c r="CR299" s="8">
        <v>6</v>
      </c>
      <c r="CS299" s="8">
        <v>3</v>
      </c>
      <c r="CT299" s="8">
        <v>1</v>
      </c>
      <c r="CU299" s="8">
        <v>3</v>
      </c>
      <c r="CV299" s="8">
        <v>2</v>
      </c>
      <c r="CW299" s="8">
        <v>38</v>
      </c>
      <c r="CX299" s="8">
        <v>12</v>
      </c>
      <c r="CY299" s="8">
        <v>5</v>
      </c>
      <c r="CZ299" s="8">
        <v>2</v>
      </c>
      <c r="DA299" s="8">
        <v>12</v>
      </c>
      <c r="DB299" s="8">
        <v>37</v>
      </c>
      <c r="DC299" s="8">
        <v>5</v>
      </c>
      <c r="DD299" s="8">
        <v>50</v>
      </c>
      <c r="DE299" s="8">
        <v>109</v>
      </c>
      <c r="DF299" s="8">
        <v>36738</v>
      </c>
      <c r="DG299" s="8">
        <v>15</v>
      </c>
      <c r="DH299" s="8">
        <v>159</v>
      </c>
      <c r="DI299" s="8">
        <v>9</v>
      </c>
      <c r="DJ299" s="8">
        <v>23</v>
      </c>
      <c r="DK299" s="8">
        <v>26</v>
      </c>
      <c r="DL299" s="8">
        <v>98</v>
      </c>
      <c r="DM299" s="8">
        <v>7</v>
      </c>
      <c r="DN299" s="8">
        <v>16</v>
      </c>
      <c r="DO299" s="8">
        <v>3</v>
      </c>
      <c r="DP299" s="8">
        <v>8</v>
      </c>
      <c r="DQ299" s="8">
        <v>7</v>
      </c>
      <c r="DR299" s="8">
        <v>4</v>
      </c>
      <c r="DS299" s="8">
        <v>148</v>
      </c>
      <c r="DT299" s="8">
        <v>9</v>
      </c>
      <c r="DU299" s="8">
        <v>0</v>
      </c>
      <c r="DV299" s="8">
        <v>1</v>
      </c>
      <c r="DW299" s="8">
        <v>1</v>
      </c>
      <c r="DX299" s="8">
        <v>1483</v>
      </c>
      <c r="DY299" s="8">
        <v>4</v>
      </c>
      <c r="DZ299" s="8">
        <v>2</v>
      </c>
      <c r="EA299" s="8">
        <v>3</v>
      </c>
      <c r="EB299" s="8">
        <v>10</v>
      </c>
      <c r="EC299" s="8">
        <v>10</v>
      </c>
      <c r="ED299" s="8">
        <v>13</v>
      </c>
      <c r="EE299" s="8">
        <v>2</v>
      </c>
      <c r="EF299" s="8">
        <v>4</v>
      </c>
      <c r="EG299" s="8">
        <v>6</v>
      </c>
    </row>
    <row r="300" spans="1:137" ht="12.75">
      <c r="A300" s="9" t="s">
        <v>14</v>
      </c>
      <c r="C300" s="8">
        <v>6</v>
      </c>
      <c r="D300" s="8">
        <v>15</v>
      </c>
      <c r="E300" s="8">
        <v>4</v>
      </c>
      <c r="F300" s="8">
        <v>1</v>
      </c>
      <c r="G300" s="8">
        <v>6</v>
      </c>
      <c r="H300" s="8">
        <v>33</v>
      </c>
      <c r="I300" s="8">
        <v>6</v>
      </c>
      <c r="J300" s="8">
        <v>4</v>
      </c>
      <c r="K300" s="8">
        <v>4</v>
      </c>
      <c r="L300" s="8">
        <v>5</v>
      </c>
      <c r="M300" s="8">
        <v>2</v>
      </c>
      <c r="N300" s="8">
        <v>52</v>
      </c>
      <c r="O300" s="8">
        <v>15</v>
      </c>
      <c r="P300" s="8">
        <v>0</v>
      </c>
      <c r="Q300" s="8">
        <v>7</v>
      </c>
      <c r="R300" s="8">
        <v>26</v>
      </c>
      <c r="S300" s="8">
        <v>23341</v>
      </c>
      <c r="T300" s="8">
        <v>997</v>
      </c>
      <c r="U300" s="8">
        <v>4</v>
      </c>
      <c r="V300" s="8">
        <v>7</v>
      </c>
      <c r="W300" s="8">
        <v>2</v>
      </c>
      <c r="X300" s="8">
        <v>1</v>
      </c>
      <c r="Y300" s="8">
        <v>76</v>
      </c>
      <c r="Z300" s="8">
        <v>105</v>
      </c>
      <c r="AA300" s="8">
        <v>3</v>
      </c>
      <c r="AB300" s="8">
        <v>8</v>
      </c>
      <c r="AC300" s="8">
        <v>4</v>
      </c>
      <c r="AD300" s="8">
        <v>9</v>
      </c>
      <c r="AE300" s="8">
        <v>9</v>
      </c>
      <c r="AF300" s="8">
        <v>54</v>
      </c>
      <c r="AG300" s="8">
        <v>130</v>
      </c>
      <c r="AH300" s="8">
        <v>3</v>
      </c>
      <c r="AI300" s="8">
        <v>1</v>
      </c>
      <c r="AJ300" s="8">
        <v>21</v>
      </c>
      <c r="AK300" s="8">
        <v>6</v>
      </c>
      <c r="AL300" s="8">
        <v>27</v>
      </c>
      <c r="AM300" s="8">
        <v>5</v>
      </c>
      <c r="AN300" s="8">
        <v>9</v>
      </c>
      <c r="AO300" s="8">
        <v>33</v>
      </c>
      <c r="AP300" s="8">
        <v>46</v>
      </c>
      <c r="AQ300" s="8">
        <v>13</v>
      </c>
      <c r="AR300" s="8">
        <v>14</v>
      </c>
      <c r="AS300" s="8">
        <v>3</v>
      </c>
      <c r="AT300" s="8">
        <v>6</v>
      </c>
      <c r="AU300" s="8">
        <v>0</v>
      </c>
      <c r="AV300" s="8">
        <v>2</v>
      </c>
      <c r="AW300" s="8">
        <v>19</v>
      </c>
      <c r="AX300" s="8">
        <v>7</v>
      </c>
      <c r="AY300" s="8">
        <v>2</v>
      </c>
      <c r="AZ300" s="8">
        <v>201</v>
      </c>
      <c r="BA300" s="8">
        <v>7</v>
      </c>
      <c r="BB300" s="8">
        <v>6</v>
      </c>
      <c r="BC300" s="8">
        <v>8</v>
      </c>
      <c r="BD300" s="8">
        <v>62</v>
      </c>
      <c r="BE300" s="8">
        <v>2</v>
      </c>
      <c r="BF300" s="8">
        <v>7</v>
      </c>
      <c r="BG300" s="8">
        <v>3</v>
      </c>
      <c r="BH300" s="8">
        <v>5</v>
      </c>
      <c r="BI300" s="8">
        <v>1</v>
      </c>
      <c r="BJ300" s="8">
        <v>12</v>
      </c>
      <c r="BK300" s="8">
        <v>4</v>
      </c>
      <c r="BL300" s="8">
        <v>13</v>
      </c>
      <c r="BM300" s="8">
        <v>2</v>
      </c>
      <c r="BN300" s="8">
        <v>9</v>
      </c>
      <c r="BO300" s="8">
        <v>2</v>
      </c>
      <c r="BP300" s="8">
        <v>6</v>
      </c>
      <c r="BQ300" s="8">
        <v>44</v>
      </c>
      <c r="BR300" s="8">
        <v>4</v>
      </c>
      <c r="BS300" s="8">
        <v>3</v>
      </c>
      <c r="BT300" s="8">
        <v>5</v>
      </c>
      <c r="BU300" s="8">
        <v>20</v>
      </c>
      <c r="BV300" s="8">
        <v>10289</v>
      </c>
      <c r="BW300" s="8">
        <v>6</v>
      </c>
      <c r="BX300" s="8">
        <v>8</v>
      </c>
      <c r="BY300" s="8">
        <v>3</v>
      </c>
      <c r="BZ300" s="8">
        <v>0</v>
      </c>
      <c r="CA300" s="8">
        <v>10</v>
      </c>
      <c r="CB300" s="8">
        <v>0</v>
      </c>
      <c r="CC300" s="8">
        <v>0</v>
      </c>
      <c r="CD300" s="8">
        <v>1</v>
      </c>
      <c r="CE300" s="8">
        <v>7</v>
      </c>
      <c r="CF300" s="8">
        <v>3</v>
      </c>
      <c r="CG300" s="8">
        <v>11</v>
      </c>
      <c r="CH300" s="8">
        <v>21</v>
      </c>
      <c r="CI300" s="8">
        <v>8</v>
      </c>
      <c r="CJ300" s="8">
        <v>0</v>
      </c>
      <c r="CK300" s="8">
        <v>4</v>
      </c>
      <c r="CL300" s="8">
        <v>10</v>
      </c>
      <c r="CM300" s="8">
        <v>2</v>
      </c>
      <c r="CN300" s="8">
        <v>7</v>
      </c>
      <c r="CO300" s="8">
        <v>0</v>
      </c>
      <c r="CP300" s="8">
        <v>0</v>
      </c>
      <c r="CQ300" s="8">
        <v>20</v>
      </c>
      <c r="CR300" s="8">
        <v>6</v>
      </c>
      <c r="CS300" s="8">
        <v>3</v>
      </c>
      <c r="CT300" s="8">
        <v>1</v>
      </c>
      <c r="CU300" s="8">
        <v>3</v>
      </c>
      <c r="CV300" s="8">
        <v>2</v>
      </c>
      <c r="CW300" s="8">
        <v>38</v>
      </c>
      <c r="CX300" s="8">
        <v>12</v>
      </c>
      <c r="CY300" s="8">
        <v>5</v>
      </c>
      <c r="CZ300" s="8">
        <v>2</v>
      </c>
      <c r="DA300" s="8">
        <v>12</v>
      </c>
      <c r="DB300" s="8">
        <v>37</v>
      </c>
      <c r="DC300" s="8">
        <v>5</v>
      </c>
      <c r="DD300" s="8">
        <v>50</v>
      </c>
      <c r="DE300" s="8">
        <v>109</v>
      </c>
      <c r="DF300" s="8">
        <v>36738</v>
      </c>
      <c r="DG300" s="8">
        <v>15</v>
      </c>
      <c r="DH300" s="8">
        <v>159</v>
      </c>
      <c r="DI300" s="8">
        <v>9</v>
      </c>
      <c r="DJ300" s="8">
        <v>23</v>
      </c>
      <c r="DK300" s="8">
        <v>26</v>
      </c>
      <c r="DL300" s="8">
        <v>98</v>
      </c>
      <c r="DM300" s="8">
        <v>7</v>
      </c>
      <c r="DN300" s="8">
        <v>16</v>
      </c>
      <c r="DO300" s="8">
        <v>3</v>
      </c>
      <c r="DP300" s="8">
        <v>8</v>
      </c>
      <c r="DQ300" s="8">
        <v>7</v>
      </c>
      <c r="DR300" s="8">
        <v>4</v>
      </c>
      <c r="DS300" s="8">
        <v>148</v>
      </c>
      <c r="DT300" s="8">
        <v>9</v>
      </c>
      <c r="DU300" s="8">
        <v>0</v>
      </c>
      <c r="DV300" s="8">
        <v>1</v>
      </c>
      <c r="DW300" s="8">
        <v>1</v>
      </c>
      <c r="DX300" s="8">
        <v>1483</v>
      </c>
      <c r="DY300" s="8">
        <v>4</v>
      </c>
      <c r="DZ300" s="8">
        <v>2</v>
      </c>
      <c r="EA300" s="8">
        <v>3</v>
      </c>
      <c r="EB300" s="8">
        <v>10</v>
      </c>
      <c r="EC300" s="8">
        <v>10</v>
      </c>
      <c r="ED300" s="8">
        <v>13</v>
      </c>
      <c r="EE300" s="8">
        <v>2</v>
      </c>
      <c r="EF300" s="8">
        <v>4</v>
      </c>
      <c r="EG300" s="8">
        <v>6</v>
      </c>
    </row>
    <row r="301" spans="2:137" s="10" customFormat="1" ht="12.75">
      <c r="B301" s="11" t="s">
        <v>118</v>
      </c>
      <c r="C301" s="12">
        <f aca="true" t="shared" si="151" ref="C301:AH301">C300/75085</f>
        <v>7.990943597256443E-05</v>
      </c>
      <c r="D301" s="12">
        <f t="shared" si="151"/>
        <v>0.00019977358993141108</v>
      </c>
      <c r="E301" s="12">
        <f t="shared" si="151"/>
        <v>5.327295731504295E-05</v>
      </c>
      <c r="F301" s="12">
        <f t="shared" si="151"/>
        <v>1.3318239328760738E-05</v>
      </c>
      <c r="G301" s="12">
        <f t="shared" si="151"/>
        <v>7.990943597256443E-05</v>
      </c>
      <c r="H301" s="12">
        <f t="shared" si="151"/>
        <v>0.00043950189784910433</v>
      </c>
      <c r="I301" s="12">
        <f t="shared" si="151"/>
        <v>7.990943597256443E-05</v>
      </c>
      <c r="J301" s="12">
        <f t="shared" si="151"/>
        <v>5.327295731504295E-05</v>
      </c>
      <c r="K301" s="12">
        <f t="shared" si="151"/>
        <v>5.327295731504295E-05</v>
      </c>
      <c r="L301" s="12">
        <f t="shared" si="151"/>
        <v>6.659119664380368E-05</v>
      </c>
      <c r="M301" s="12">
        <f t="shared" si="151"/>
        <v>2.6636478657521477E-05</v>
      </c>
      <c r="N301" s="12">
        <f t="shared" si="151"/>
        <v>0.0006925484450955584</v>
      </c>
      <c r="O301" s="12">
        <f t="shared" si="151"/>
        <v>0.00019977358993141108</v>
      </c>
      <c r="P301" s="12">
        <f t="shared" si="151"/>
        <v>0</v>
      </c>
      <c r="Q301" s="12">
        <f t="shared" si="151"/>
        <v>9.322767530132516E-05</v>
      </c>
      <c r="R301" s="12">
        <f t="shared" si="151"/>
        <v>0.0003462742225477792</v>
      </c>
      <c r="S301" s="12">
        <f t="shared" si="151"/>
        <v>0.31086102417260436</v>
      </c>
      <c r="T301" s="12">
        <f t="shared" si="151"/>
        <v>0.013278284610774455</v>
      </c>
      <c r="U301" s="12">
        <f t="shared" si="151"/>
        <v>5.327295731504295E-05</v>
      </c>
      <c r="V301" s="12">
        <f t="shared" si="151"/>
        <v>9.322767530132516E-05</v>
      </c>
      <c r="W301" s="12">
        <f t="shared" si="151"/>
        <v>2.6636478657521477E-05</v>
      </c>
      <c r="X301" s="12">
        <f t="shared" si="151"/>
        <v>1.3318239328760738E-05</v>
      </c>
      <c r="Y301" s="12">
        <f t="shared" si="151"/>
        <v>0.0010121861889858161</v>
      </c>
      <c r="Z301" s="12">
        <f t="shared" si="151"/>
        <v>0.0013984151295198775</v>
      </c>
      <c r="AA301" s="12">
        <f t="shared" si="151"/>
        <v>3.9954717986282215E-05</v>
      </c>
      <c r="AB301" s="12">
        <f t="shared" si="151"/>
        <v>0.0001065459146300859</v>
      </c>
      <c r="AC301" s="12">
        <f t="shared" si="151"/>
        <v>5.327295731504295E-05</v>
      </c>
      <c r="AD301" s="12">
        <f t="shared" si="151"/>
        <v>0.00011986415395884664</v>
      </c>
      <c r="AE301" s="12">
        <f t="shared" si="151"/>
        <v>0.00011986415395884664</v>
      </c>
      <c r="AF301" s="12">
        <f t="shared" si="151"/>
        <v>0.0007191849237530799</v>
      </c>
      <c r="AG301" s="12">
        <f t="shared" si="151"/>
        <v>0.001731371112738896</v>
      </c>
      <c r="AH301" s="12">
        <f t="shared" si="151"/>
        <v>3.9954717986282215E-05</v>
      </c>
      <c r="AI301" s="12">
        <f aca="true" t="shared" si="152" ref="AI301:CT301">AI300/75085</f>
        <v>1.3318239328760738E-05</v>
      </c>
      <c r="AJ301" s="12">
        <f t="shared" si="152"/>
        <v>0.0002796830259039755</v>
      </c>
      <c r="AK301" s="12">
        <f t="shared" si="152"/>
        <v>7.990943597256443E-05</v>
      </c>
      <c r="AL301" s="12">
        <f t="shared" si="152"/>
        <v>0.00035959246187653994</v>
      </c>
      <c r="AM301" s="12">
        <f t="shared" si="152"/>
        <v>6.659119664380368E-05</v>
      </c>
      <c r="AN301" s="12">
        <f t="shared" si="152"/>
        <v>0.00011986415395884664</v>
      </c>
      <c r="AO301" s="12">
        <f t="shared" si="152"/>
        <v>0.00043950189784910433</v>
      </c>
      <c r="AP301" s="12">
        <f t="shared" si="152"/>
        <v>0.0006126390091229939</v>
      </c>
      <c r="AQ301" s="12">
        <f t="shared" si="152"/>
        <v>0.0001731371112738896</v>
      </c>
      <c r="AR301" s="12">
        <f t="shared" si="152"/>
        <v>0.00018645535060265032</v>
      </c>
      <c r="AS301" s="12">
        <f t="shared" si="152"/>
        <v>3.9954717986282215E-05</v>
      </c>
      <c r="AT301" s="12">
        <f t="shared" si="152"/>
        <v>7.990943597256443E-05</v>
      </c>
      <c r="AU301" s="12">
        <f t="shared" si="152"/>
        <v>0</v>
      </c>
      <c r="AV301" s="12">
        <f t="shared" si="152"/>
        <v>2.6636478657521477E-05</v>
      </c>
      <c r="AW301" s="12">
        <f t="shared" si="152"/>
        <v>0.00025304654724645403</v>
      </c>
      <c r="AX301" s="12">
        <f t="shared" si="152"/>
        <v>9.322767530132516E-05</v>
      </c>
      <c r="AY301" s="12">
        <f t="shared" si="152"/>
        <v>2.6636478657521477E-05</v>
      </c>
      <c r="AZ301" s="12">
        <f t="shared" si="152"/>
        <v>0.002676966105080908</v>
      </c>
      <c r="BA301" s="12">
        <f t="shared" si="152"/>
        <v>9.322767530132516E-05</v>
      </c>
      <c r="BB301" s="12">
        <f t="shared" si="152"/>
        <v>7.990943597256443E-05</v>
      </c>
      <c r="BC301" s="12">
        <f t="shared" si="152"/>
        <v>0.0001065459146300859</v>
      </c>
      <c r="BD301" s="12">
        <f t="shared" si="152"/>
        <v>0.0008257308383831657</v>
      </c>
      <c r="BE301" s="12">
        <f t="shared" si="152"/>
        <v>2.6636478657521477E-05</v>
      </c>
      <c r="BF301" s="12">
        <f t="shared" si="152"/>
        <v>9.322767530132516E-05</v>
      </c>
      <c r="BG301" s="12">
        <f t="shared" si="152"/>
        <v>3.9954717986282215E-05</v>
      </c>
      <c r="BH301" s="12">
        <f t="shared" si="152"/>
        <v>6.659119664380368E-05</v>
      </c>
      <c r="BI301" s="12">
        <f t="shared" si="152"/>
        <v>1.3318239328760738E-05</v>
      </c>
      <c r="BJ301" s="12">
        <f t="shared" si="152"/>
        <v>0.00015981887194512886</v>
      </c>
      <c r="BK301" s="12">
        <f t="shared" si="152"/>
        <v>5.327295731504295E-05</v>
      </c>
      <c r="BL301" s="12">
        <f t="shared" si="152"/>
        <v>0.0001731371112738896</v>
      </c>
      <c r="BM301" s="12">
        <f t="shared" si="152"/>
        <v>2.6636478657521477E-05</v>
      </c>
      <c r="BN301" s="12">
        <f t="shared" si="152"/>
        <v>0.00011986415395884664</v>
      </c>
      <c r="BO301" s="12">
        <f t="shared" si="152"/>
        <v>2.6636478657521477E-05</v>
      </c>
      <c r="BP301" s="12">
        <f t="shared" si="152"/>
        <v>7.990943597256443E-05</v>
      </c>
      <c r="BQ301" s="12">
        <f t="shared" si="152"/>
        <v>0.0005860025304654725</v>
      </c>
      <c r="BR301" s="12">
        <f t="shared" si="152"/>
        <v>5.327295731504295E-05</v>
      </c>
      <c r="BS301" s="12">
        <f t="shared" si="152"/>
        <v>3.9954717986282215E-05</v>
      </c>
      <c r="BT301" s="12">
        <f t="shared" si="152"/>
        <v>6.659119664380368E-05</v>
      </c>
      <c r="BU301" s="12">
        <f t="shared" si="152"/>
        <v>0.00026636478657521474</v>
      </c>
      <c r="BV301" s="12">
        <f t="shared" si="152"/>
        <v>0.13703136445361924</v>
      </c>
      <c r="BW301" s="12">
        <f t="shared" si="152"/>
        <v>7.990943597256443E-05</v>
      </c>
      <c r="BX301" s="12">
        <f t="shared" si="152"/>
        <v>0.0001065459146300859</v>
      </c>
      <c r="BY301" s="12">
        <f t="shared" si="152"/>
        <v>3.9954717986282215E-05</v>
      </c>
      <c r="BZ301" s="12">
        <f t="shared" si="152"/>
        <v>0</v>
      </c>
      <c r="CA301" s="12">
        <f t="shared" si="152"/>
        <v>0.00013318239328760737</v>
      </c>
      <c r="CB301" s="12">
        <f t="shared" si="152"/>
        <v>0</v>
      </c>
      <c r="CC301" s="12">
        <f t="shared" si="152"/>
        <v>0</v>
      </c>
      <c r="CD301" s="12">
        <f t="shared" si="152"/>
        <v>1.3318239328760738E-05</v>
      </c>
      <c r="CE301" s="12">
        <f t="shared" si="152"/>
        <v>9.322767530132516E-05</v>
      </c>
      <c r="CF301" s="12">
        <f t="shared" si="152"/>
        <v>3.9954717986282215E-05</v>
      </c>
      <c r="CG301" s="12">
        <f t="shared" si="152"/>
        <v>0.00014650063261636813</v>
      </c>
      <c r="CH301" s="12">
        <f t="shared" si="152"/>
        <v>0.0002796830259039755</v>
      </c>
      <c r="CI301" s="12">
        <f t="shared" si="152"/>
        <v>0.0001065459146300859</v>
      </c>
      <c r="CJ301" s="12">
        <f t="shared" si="152"/>
        <v>0</v>
      </c>
      <c r="CK301" s="12">
        <f t="shared" si="152"/>
        <v>5.327295731504295E-05</v>
      </c>
      <c r="CL301" s="12">
        <f t="shared" si="152"/>
        <v>0.00013318239328760737</v>
      </c>
      <c r="CM301" s="12">
        <f t="shared" si="152"/>
        <v>2.6636478657521477E-05</v>
      </c>
      <c r="CN301" s="12">
        <f t="shared" si="152"/>
        <v>9.322767530132516E-05</v>
      </c>
      <c r="CO301" s="12">
        <f t="shared" si="152"/>
        <v>0</v>
      </c>
      <c r="CP301" s="12">
        <f t="shared" si="152"/>
        <v>0</v>
      </c>
      <c r="CQ301" s="12">
        <f t="shared" si="152"/>
        <v>0.00026636478657521474</v>
      </c>
      <c r="CR301" s="12">
        <f t="shared" si="152"/>
        <v>7.990943597256443E-05</v>
      </c>
      <c r="CS301" s="12">
        <f t="shared" si="152"/>
        <v>3.9954717986282215E-05</v>
      </c>
      <c r="CT301" s="12">
        <f t="shared" si="152"/>
        <v>1.3318239328760738E-05</v>
      </c>
      <c r="CU301" s="12">
        <f aca="true" t="shared" si="153" ref="CU301:EG301">CU300/75085</f>
        <v>3.9954717986282215E-05</v>
      </c>
      <c r="CV301" s="12">
        <f t="shared" si="153"/>
        <v>2.6636478657521477E-05</v>
      </c>
      <c r="CW301" s="12">
        <f t="shared" si="153"/>
        <v>0.0005060930944929081</v>
      </c>
      <c r="CX301" s="12">
        <f t="shared" si="153"/>
        <v>0.00015981887194512886</v>
      </c>
      <c r="CY301" s="12">
        <f t="shared" si="153"/>
        <v>6.659119664380368E-05</v>
      </c>
      <c r="CZ301" s="12">
        <f t="shared" si="153"/>
        <v>2.6636478657521477E-05</v>
      </c>
      <c r="DA301" s="12">
        <f t="shared" si="153"/>
        <v>0.00015981887194512886</v>
      </c>
      <c r="DB301" s="12">
        <f t="shared" si="153"/>
        <v>0.0004927748551641473</v>
      </c>
      <c r="DC301" s="12">
        <f t="shared" si="153"/>
        <v>6.659119664380368E-05</v>
      </c>
      <c r="DD301" s="12">
        <f t="shared" si="153"/>
        <v>0.0006659119664380368</v>
      </c>
      <c r="DE301" s="12">
        <f t="shared" si="153"/>
        <v>0.0014516880868349204</v>
      </c>
      <c r="DF301" s="12">
        <f t="shared" si="153"/>
        <v>0.48928547646001197</v>
      </c>
      <c r="DG301" s="12">
        <f t="shared" si="153"/>
        <v>0.00019977358993141108</v>
      </c>
      <c r="DH301" s="12">
        <f t="shared" si="153"/>
        <v>0.0021176000532729575</v>
      </c>
      <c r="DI301" s="12">
        <f t="shared" si="153"/>
        <v>0.00011986415395884664</v>
      </c>
      <c r="DJ301" s="12">
        <f t="shared" si="153"/>
        <v>0.00030631950456149696</v>
      </c>
      <c r="DK301" s="12">
        <f t="shared" si="153"/>
        <v>0.0003462742225477792</v>
      </c>
      <c r="DL301" s="12">
        <f t="shared" si="153"/>
        <v>0.0013051874542185523</v>
      </c>
      <c r="DM301" s="12">
        <f t="shared" si="153"/>
        <v>9.322767530132516E-05</v>
      </c>
      <c r="DN301" s="12">
        <f t="shared" si="153"/>
        <v>0.0002130918292601718</v>
      </c>
      <c r="DO301" s="12">
        <f t="shared" si="153"/>
        <v>3.9954717986282215E-05</v>
      </c>
      <c r="DP301" s="12">
        <f t="shared" si="153"/>
        <v>0.0001065459146300859</v>
      </c>
      <c r="DQ301" s="12">
        <f t="shared" si="153"/>
        <v>9.322767530132516E-05</v>
      </c>
      <c r="DR301" s="12">
        <f t="shared" si="153"/>
        <v>5.327295731504295E-05</v>
      </c>
      <c r="DS301" s="12">
        <f t="shared" si="153"/>
        <v>0.001971099420656589</v>
      </c>
      <c r="DT301" s="12">
        <f t="shared" si="153"/>
        <v>0.00011986415395884664</v>
      </c>
      <c r="DU301" s="12">
        <f t="shared" si="153"/>
        <v>0</v>
      </c>
      <c r="DV301" s="12">
        <f t="shared" si="153"/>
        <v>1.3318239328760738E-05</v>
      </c>
      <c r="DW301" s="12">
        <f t="shared" si="153"/>
        <v>1.3318239328760738E-05</v>
      </c>
      <c r="DX301" s="12">
        <f t="shared" si="153"/>
        <v>0.019750948924552175</v>
      </c>
      <c r="DY301" s="12">
        <f t="shared" si="153"/>
        <v>5.327295731504295E-05</v>
      </c>
      <c r="DZ301" s="12">
        <f t="shared" si="153"/>
        <v>2.6636478657521477E-05</v>
      </c>
      <c r="EA301" s="12">
        <f t="shared" si="153"/>
        <v>3.9954717986282215E-05</v>
      </c>
      <c r="EB301" s="12">
        <f t="shared" si="153"/>
        <v>0.00013318239328760737</v>
      </c>
      <c r="EC301" s="12">
        <f t="shared" si="153"/>
        <v>0.00013318239328760737</v>
      </c>
      <c r="ED301" s="12">
        <f t="shared" si="153"/>
        <v>0.0001731371112738896</v>
      </c>
      <c r="EE301" s="12">
        <f t="shared" si="153"/>
        <v>2.6636478657521477E-05</v>
      </c>
      <c r="EF301" s="12">
        <f t="shared" si="153"/>
        <v>5.327295731504295E-05</v>
      </c>
      <c r="EG301" s="12">
        <f t="shared" si="153"/>
        <v>7.990943597256443E-05</v>
      </c>
    </row>
    <row r="302" spans="2:137" ht="4.5" customHeight="1">
      <c r="B302" s="13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  <c r="CA302" s="8"/>
      <c r="CB302" s="8"/>
      <c r="CC302" s="8"/>
      <c r="CD302" s="8"/>
      <c r="CE302" s="8"/>
      <c r="CF302" s="8"/>
      <c r="CG302" s="8"/>
      <c r="CH302" s="8"/>
      <c r="CI302" s="8"/>
      <c r="CJ302" s="8"/>
      <c r="CK302" s="8"/>
      <c r="CL302" s="8"/>
      <c r="CM302" s="8"/>
      <c r="CN302" s="8"/>
      <c r="CO302" s="8"/>
      <c r="CP302" s="8"/>
      <c r="CQ302" s="8"/>
      <c r="CR302" s="8"/>
      <c r="CS302" s="8"/>
      <c r="CT302" s="8"/>
      <c r="CU302" s="8"/>
      <c r="CV302" s="8"/>
      <c r="CW302" s="8"/>
      <c r="CX302" s="8"/>
      <c r="CY302" s="8"/>
      <c r="CZ302" s="8"/>
      <c r="DA302" s="8"/>
      <c r="DB302" s="8"/>
      <c r="DC302" s="8"/>
      <c r="DD302" s="8"/>
      <c r="DE302" s="8"/>
      <c r="DF302" s="8"/>
      <c r="DG302" s="8"/>
      <c r="DH302" s="8"/>
      <c r="DI302" s="8"/>
      <c r="DJ302" s="8"/>
      <c r="DK302" s="8"/>
      <c r="DL302" s="8"/>
      <c r="DM302" s="8"/>
      <c r="DN302" s="8"/>
      <c r="DO302" s="8"/>
      <c r="DP302" s="8"/>
      <c r="DQ302" s="8"/>
      <c r="DR302" s="8"/>
      <c r="DS302" s="8"/>
      <c r="DT302" s="8"/>
      <c r="DU302" s="8"/>
      <c r="DV302" s="8"/>
      <c r="DW302" s="8"/>
      <c r="DX302" s="8"/>
      <c r="DY302" s="8"/>
      <c r="DZ302" s="8"/>
      <c r="EA302" s="8"/>
      <c r="EB302" s="8"/>
      <c r="EC302" s="8"/>
      <c r="ED302" s="8"/>
      <c r="EE302" s="8"/>
      <c r="EF302" s="8"/>
      <c r="EG302" s="8"/>
    </row>
    <row r="303" spans="1:137" ht="12.75">
      <c r="A303" s="3" t="s">
        <v>110</v>
      </c>
      <c r="B303" s="13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  <c r="CC303" s="8"/>
      <c r="CD303" s="8"/>
      <c r="CE303" s="8"/>
      <c r="CF303" s="8"/>
      <c r="CG303" s="8"/>
      <c r="CH303" s="8"/>
      <c r="CI303" s="8"/>
      <c r="CJ303" s="8"/>
      <c r="CK303" s="8"/>
      <c r="CL303" s="8"/>
      <c r="CM303" s="8"/>
      <c r="CN303" s="8"/>
      <c r="CO303" s="8"/>
      <c r="CP303" s="8"/>
      <c r="CQ303" s="8"/>
      <c r="CR303" s="8"/>
      <c r="CS303" s="8"/>
      <c r="CT303" s="8"/>
      <c r="CU303" s="8"/>
      <c r="CV303" s="8"/>
      <c r="CW303" s="8"/>
      <c r="CX303" s="8"/>
      <c r="CY303" s="8"/>
      <c r="CZ303" s="8"/>
      <c r="DA303" s="8"/>
      <c r="DB303" s="8"/>
      <c r="DC303" s="8"/>
      <c r="DD303" s="8"/>
      <c r="DE303" s="8"/>
      <c r="DF303" s="8"/>
      <c r="DG303" s="8"/>
      <c r="DH303" s="8"/>
      <c r="DI303" s="8"/>
      <c r="DJ303" s="8"/>
      <c r="DK303" s="8"/>
      <c r="DL303" s="8"/>
      <c r="DM303" s="8"/>
      <c r="DN303" s="8"/>
      <c r="DO303" s="8"/>
      <c r="DP303" s="8"/>
      <c r="DQ303" s="8"/>
      <c r="DR303" s="8"/>
      <c r="DS303" s="8"/>
      <c r="DT303" s="8"/>
      <c r="DU303" s="8"/>
      <c r="DV303" s="8"/>
      <c r="DW303" s="8"/>
      <c r="DX303" s="8"/>
      <c r="DY303" s="8"/>
      <c r="DZ303" s="8"/>
      <c r="EA303" s="8"/>
      <c r="EB303" s="8"/>
      <c r="EC303" s="8"/>
      <c r="ED303" s="8"/>
      <c r="EE303" s="8"/>
      <c r="EF303" s="8"/>
      <c r="EG303" s="8"/>
    </row>
    <row r="304" spans="2:137" ht="12.75">
      <c r="B304" s="7" t="s">
        <v>100</v>
      </c>
      <c r="C304" s="8">
        <v>44</v>
      </c>
      <c r="D304" s="8">
        <v>132</v>
      </c>
      <c r="E304" s="8">
        <v>11</v>
      </c>
      <c r="F304" s="8">
        <v>6</v>
      </c>
      <c r="G304" s="8">
        <v>36</v>
      </c>
      <c r="H304" s="8">
        <v>46</v>
      </c>
      <c r="I304" s="8">
        <v>127</v>
      </c>
      <c r="J304" s="8">
        <v>9</v>
      </c>
      <c r="K304" s="8">
        <v>9</v>
      </c>
      <c r="L304" s="8">
        <v>5</v>
      </c>
      <c r="M304" s="8">
        <v>4</v>
      </c>
      <c r="N304" s="8">
        <v>55</v>
      </c>
      <c r="O304" s="8">
        <v>24</v>
      </c>
      <c r="P304" s="8">
        <v>4</v>
      </c>
      <c r="Q304" s="8">
        <v>3</v>
      </c>
      <c r="R304" s="8">
        <v>44</v>
      </c>
      <c r="S304" s="8">
        <v>36288</v>
      </c>
      <c r="T304" s="8">
        <v>3787</v>
      </c>
      <c r="U304" s="8">
        <v>19</v>
      </c>
      <c r="V304" s="8">
        <v>8</v>
      </c>
      <c r="W304" s="8">
        <v>9</v>
      </c>
      <c r="X304" s="8">
        <v>5</v>
      </c>
      <c r="Y304" s="8">
        <v>144</v>
      </c>
      <c r="Z304" s="8">
        <v>224</v>
      </c>
      <c r="AA304" s="8">
        <v>1</v>
      </c>
      <c r="AB304" s="8">
        <v>6</v>
      </c>
      <c r="AC304" s="8">
        <v>2</v>
      </c>
      <c r="AD304" s="8">
        <v>20</v>
      </c>
      <c r="AE304" s="8">
        <v>5</v>
      </c>
      <c r="AF304" s="8">
        <v>41</v>
      </c>
      <c r="AG304" s="8">
        <v>297</v>
      </c>
      <c r="AH304" s="8">
        <v>3</v>
      </c>
      <c r="AI304" s="8">
        <v>2</v>
      </c>
      <c r="AJ304" s="8">
        <v>30</v>
      </c>
      <c r="AK304" s="8">
        <v>13</v>
      </c>
      <c r="AL304" s="8">
        <v>76</v>
      </c>
      <c r="AM304" s="8">
        <v>22</v>
      </c>
      <c r="AN304" s="8">
        <v>10</v>
      </c>
      <c r="AO304" s="8">
        <v>41</v>
      </c>
      <c r="AP304" s="8">
        <v>132</v>
      </c>
      <c r="AQ304" s="8">
        <v>23</v>
      </c>
      <c r="AR304" s="8">
        <v>9</v>
      </c>
      <c r="AS304" s="8">
        <v>23</v>
      </c>
      <c r="AT304" s="8">
        <v>39</v>
      </c>
      <c r="AU304" s="8">
        <v>9</v>
      </c>
      <c r="AV304" s="8">
        <v>5</v>
      </c>
      <c r="AW304" s="8">
        <v>7</v>
      </c>
      <c r="AX304" s="8">
        <v>24</v>
      </c>
      <c r="AY304" s="8">
        <v>5</v>
      </c>
      <c r="AZ304" s="8">
        <v>803</v>
      </c>
      <c r="BA304" s="8">
        <v>21</v>
      </c>
      <c r="BB304" s="8">
        <v>3</v>
      </c>
      <c r="BC304" s="8">
        <v>15</v>
      </c>
      <c r="BD304" s="8">
        <v>41</v>
      </c>
      <c r="BE304" s="8">
        <v>2</v>
      </c>
      <c r="BF304" s="8">
        <v>8</v>
      </c>
      <c r="BG304" s="8">
        <v>5</v>
      </c>
      <c r="BH304" s="8">
        <v>9</v>
      </c>
      <c r="BI304" s="8">
        <v>6</v>
      </c>
      <c r="BJ304" s="8">
        <v>22</v>
      </c>
      <c r="BK304" s="8">
        <v>6</v>
      </c>
      <c r="BL304" s="8">
        <v>1</v>
      </c>
      <c r="BM304" s="8">
        <v>35</v>
      </c>
      <c r="BN304" s="8">
        <v>16</v>
      </c>
      <c r="BO304" s="8">
        <v>11</v>
      </c>
      <c r="BP304" s="8">
        <v>4</v>
      </c>
      <c r="BQ304" s="8">
        <v>101</v>
      </c>
      <c r="BR304" s="8">
        <v>12</v>
      </c>
      <c r="BS304" s="8">
        <v>3</v>
      </c>
      <c r="BT304" s="8">
        <v>11</v>
      </c>
      <c r="BU304" s="8">
        <v>22</v>
      </c>
      <c r="BV304" s="8">
        <v>31676</v>
      </c>
      <c r="BW304" s="8">
        <v>6</v>
      </c>
      <c r="BX304" s="8">
        <v>9</v>
      </c>
      <c r="BY304" s="8">
        <v>8</v>
      </c>
      <c r="BZ304" s="8">
        <v>6</v>
      </c>
      <c r="CA304" s="8">
        <v>11</v>
      </c>
      <c r="CB304" s="8">
        <v>5</v>
      </c>
      <c r="CC304" s="8">
        <v>10</v>
      </c>
      <c r="CD304" s="8">
        <v>2</v>
      </c>
      <c r="CE304" s="8">
        <v>6</v>
      </c>
      <c r="CF304" s="8">
        <v>1</v>
      </c>
      <c r="CG304" s="8">
        <v>10</v>
      </c>
      <c r="CH304" s="8">
        <v>8</v>
      </c>
      <c r="CI304" s="8">
        <v>34</v>
      </c>
      <c r="CJ304" s="8">
        <v>2</v>
      </c>
      <c r="CK304" s="8">
        <v>10</v>
      </c>
      <c r="CL304" s="8">
        <v>13</v>
      </c>
      <c r="CM304" s="8">
        <v>1</v>
      </c>
      <c r="CN304" s="8">
        <v>11</v>
      </c>
      <c r="CO304" s="8">
        <v>4</v>
      </c>
      <c r="CP304" s="8">
        <v>6</v>
      </c>
      <c r="CQ304" s="8">
        <v>14</v>
      </c>
      <c r="CR304" s="8">
        <v>6</v>
      </c>
      <c r="CS304" s="8">
        <v>22</v>
      </c>
      <c r="CT304" s="8">
        <v>1</v>
      </c>
      <c r="CU304" s="8">
        <v>1</v>
      </c>
      <c r="CV304" s="8">
        <v>12</v>
      </c>
      <c r="CW304" s="8">
        <v>58</v>
      </c>
      <c r="CX304" s="8">
        <v>45</v>
      </c>
      <c r="CY304" s="8">
        <v>8</v>
      </c>
      <c r="CZ304" s="8">
        <v>18</v>
      </c>
      <c r="DA304" s="8">
        <v>18</v>
      </c>
      <c r="DB304" s="8">
        <v>16</v>
      </c>
      <c r="DC304" s="8">
        <v>19</v>
      </c>
      <c r="DD304" s="8">
        <v>49</v>
      </c>
      <c r="DE304" s="8">
        <v>237</v>
      </c>
      <c r="DF304" s="8">
        <v>144943</v>
      </c>
      <c r="DG304" s="8">
        <v>42</v>
      </c>
      <c r="DH304" s="8">
        <v>294</v>
      </c>
      <c r="DI304" s="8">
        <v>21</v>
      </c>
      <c r="DJ304" s="8">
        <v>7</v>
      </c>
      <c r="DK304" s="8">
        <v>47</v>
      </c>
      <c r="DL304" s="8">
        <v>123</v>
      </c>
      <c r="DM304" s="8">
        <v>9</v>
      </c>
      <c r="DN304" s="8">
        <v>24</v>
      </c>
      <c r="DO304" s="8">
        <v>21</v>
      </c>
      <c r="DP304" s="8">
        <v>14</v>
      </c>
      <c r="DQ304" s="8">
        <v>31</v>
      </c>
      <c r="DR304" s="8">
        <v>2</v>
      </c>
      <c r="DS304" s="8">
        <v>1047</v>
      </c>
      <c r="DT304" s="8">
        <v>14</v>
      </c>
      <c r="DU304" s="8">
        <v>0</v>
      </c>
      <c r="DV304" s="8">
        <v>29</v>
      </c>
      <c r="DW304" s="8">
        <v>7</v>
      </c>
      <c r="DX304" s="8">
        <v>137</v>
      </c>
      <c r="DY304" s="8">
        <v>5</v>
      </c>
      <c r="DZ304" s="8">
        <v>16</v>
      </c>
      <c r="EA304" s="8">
        <v>22</v>
      </c>
      <c r="EB304" s="8">
        <v>31</v>
      </c>
      <c r="EC304" s="8">
        <v>9</v>
      </c>
      <c r="ED304" s="8">
        <v>11</v>
      </c>
      <c r="EE304" s="8">
        <v>6</v>
      </c>
      <c r="EF304" s="8">
        <v>11</v>
      </c>
      <c r="EG304" s="8">
        <v>2</v>
      </c>
    </row>
    <row r="305" spans="1:137" ht="12.75">
      <c r="A305" s="9" t="s">
        <v>14</v>
      </c>
      <c r="C305" s="8">
        <v>44</v>
      </c>
      <c r="D305" s="8">
        <v>132</v>
      </c>
      <c r="E305" s="8">
        <v>11</v>
      </c>
      <c r="F305" s="8">
        <v>6</v>
      </c>
      <c r="G305" s="8">
        <v>36</v>
      </c>
      <c r="H305" s="8">
        <v>46</v>
      </c>
      <c r="I305" s="8">
        <v>127</v>
      </c>
      <c r="J305" s="8">
        <v>9</v>
      </c>
      <c r="K305" s="8">
        <v>9</v>
      </c>
      <c r="L305" s="8">
        <v>5</v>
      </c>
      <c r="M305" s="8">
        <v>4</v>
      </c>
      <c r="N305" s="8">
        <v>55</v>
      </c>
      <c r="O305" s="8">
        <v>24</v>
      </c>
      <c r="P305" s="8">
        <v>4</v>
      </c>
      <c r="Q305" s="8">
        <v>3</v>
      </c>
      <c r="R305" s="8">
        <v>44</v>
      </c>
      <c r="S305" s="8">
        <v>36288</v>
      </c>
      <c r="T305" s="8">
        <v>3787</v>
      </c>
      <c r="U305" s="8">
        <v>19</v>
      </c>
      <c r="V305" s="8">
        <v>8</v>
      </c>
      <c r="W305" s="8">
        <v>9</v>
      </c>
      <c r="X305" s="8">
        <v>5</v>
      </c>
      <c r="Y305" s="8">
        <v>144</v>
      </c>
      <c r="Z305" s="8">
        <v>224</v>
      </c>
      <c r="AA305" s="8">
        <v>1</v>
      </c>
      <c r="AB305" s="8">
        <v>6</v>
      </c>
      <c r="AC305" s="8">
        <v>2</v>
      </c>
      <c r="AD305" s="8">
        <v>20</v>
      </c>
      <c r="AE305" s="8">
        <v>5</v>
      </c>
      <c r="AF305" s="8">
        <v>41</v>
      </c>
      <c r="AG305" s="8">
        <v>297</v>
      </c>
      <c r="AH305" s="8">
        <v>3</v>
      </c>
      <c r="AI305" s="8">
        <v>2</v>
      </c>
      <c r="AJ305" s="8">
        <v>30</v>
      </c>
      <c r="AK305" s="8">
        <v>13</v>
      </c>
      <c r="AL305" s="8">
        <v>76</v>
      </c>
      <c r="AM305" s="8">
        <v>22</v>
      </c>
      <c r="AN305" s="8">
        <v>10</v>
      </c>
      <c r="AO305" s="8">
        <v>41</v>
      </c>
      <c r="AP305" s="8">
        <v>132</v>
      </c>
      <c r="AQ305" s="8">
        <v>23</v>
      </c>
      <c r="AR305" s="8">
        <v>9</v>
      </c>
      <c r="AS305" s="8">
        <v>23</v>
      </c>
      <c r="AT305" s="8">
        <v>39</v>
      </c>
      <c r="AU305" s="8">
        <v>9</v>
      </c>
      <c r="AV305" s="8">
        <v>5</v>
      </c>
      <c r="AW305" s="8">
        <v>7</v>
      </c>
      <c r="AX305" s="8">
        <v>24</v>
      </c>
      <c r="AY305" s="8">
        <v>5</v>
      </c>
      <c r="AZ305" s="8">
        <v>803</v>
      </c>
      <c r="BA305" s="8">
        <v>21</v>
      </c>
      <c r="BB305" s="8">
        <v>3</v>
      </c>
      <c r="BC305" s="8">
        <v>15</v>
      </c>
      <c r="BD305" s="8">
        <v>41</v>
      </c>
      <c r="BE305" s="8">
        <v>2</v>
      </c>
      <c r="BF305" s="8">
        <v>8</v>
      </c>
      <c r="BG305" s="8">
        <v>5</v>
      </c>
      <c r="BH305" s="8">
        <v>9</v>
      </c>
      <c r="BI305" s="8">
        <v>6</v>
      </c>
      <c r="BJ305" s="8">
        <v>22</v>
      </c>
      <c r="BK305" s="8">
        <v>6</v>
      </c>
      <c r="BL305" s="8">
        <v>1</v>
      </c>
      <c r="BM305" s="8">
        <v>35</v>
      </c>
      <c r="BN305" s="8">
        <v>16</v>
      </c>
      <c r="BO305" s="8">
        <v>11</v>
      </c>
      <c r="BP305" s="8">
        <v>4</v>
      </c>
      <c r="BQ305" s="8">
        <v>101</v>
      </c>
      <c r="BR305" s="8">
        <v>12</v>
      </c>
      <c r="BS305" s="8">
        <v>3</v>
      </c>
      <c r="BT305" s="8">
        <v>11</v>
      </c>
      <c r="BU305" s="8">
        <v>22</v>
      </c>
      <c r="BV305" s="8">
        <v>31676</v>
      </c>
      <c r="BW305" s="8">
        <v>6</v>
      </c>
      <c r="BX305" s="8">
        <v>9</v>
      </c>
      <c r="BY305" s="8">
        <v>8</v>
      </c>
      <c r="BZ305" s="8">
        <v>6</v>
      </c>
      <c r="CA305" s="8">
        <v>11</v>
      </c>
      <c r="CB305" s="8">
        <v>5</v>
      </c>
      <c r="CC305" s="8">
        <v>10</v>
      </c>
      <c r="CD305" s="8">
        <v>2</v>
      </c>
      <c r="CE305" s="8">
        <v>6</v>
      </c>
      <c r="CF305" s="8">
        <v>1</v>
      </c>
      <c r="CG305" s="8">
        <v>10</v>
      </c>
      <c r="CH305" s="8">
        <v>8</v>
      </c>
      <c r="CI305" s="8">
        <v>34</v>
      </c>
      <c r="CJ305" s="8">
        <v>2</v>
      </c>
      <c r="CK305" s="8">
        <v>10</v>
      </c>
      <c r="CL305" s="8">
        <v>13</v>
      </c>
      <c r="CM305" s="8">
        <v>1</v>
      </c>
      <c r="CN305" s="8">
        <v>11</v>
      </c>
      <c r="CO305" s="8">
        <v>4</v>
      </c>
      <c r="CP305" s="8">
        <v>6</v>
      </c>
      <c r="CQ305" s="8">
        <v>14</v>
      </c>
      <c r="CR305" s="8">
        <v>6</v>
      </c>
      <c r="CS305" s="8">
        <v>22</v>
      </c>
      <c r="CT305" s="8">
        <v>1</v>
      </c>
      <c r="CU305" s="8">
        <v>1</v>
      </c>
      <c r="CV305" s="8">
        <v>12</v>
      </c>
      <c r="CW305" s="8">
        <v>58</v>
      </c>
      <c r="CX305" s="8">
        <v>45</v>
      </c>
      <c r="CY305" s="8">
        <v>8</v>
      </c>
      <c r="CZ305" s="8">
        <v>18</v>
      </c>
      <c r="DA305" s="8">
        <v>18</v>
      </c>
      <c r="DB305" s="8">
        <v>16</v>
      </c>
      <c r="DC305" s="8">
        <v>19</v>
      </c>
      <c r="DD305" s="8">
        <v>49</v>
      </c>
      <c r="DE305" s="8">
        <v>237</v>
      </c>
      <c r="DF305" s="8">
        <v>144943</v>
      </c>
      <c r="DG305" s="8">
        <v>42</v>
      </c>
      <c r="DH305" s="8">
        <v>294</v>
      </c>
      <c r="DI305" s="8">
        <v>21</v>
      </c>
      <c r="DJ305" s="8">
        <v>7</v>
      </c>
      <c r="DK305" s="8">
        <v>47</v>
      </c>
      <c r="DL305" s="8">
        <v>123</v>
      </c>
      <c r="DM305" s="8">
        <v>9</v>
      </c>
      <c r="DN305" s="8">
        <v>24</v>
      </c>
      <c r="DO305" s="8">
        <v>21</v>
      </c>
      <c r="DP305" s="8">
        <v>14</v>
      </c>
      <c r="DQ305" s="8">
        <v>31</v>
      </c>
      <c r="DR305" s="8">
        <v>2</v>
      </c>
      <c r="DS305" s="8">
        <v>1047</v>
      </c>
      <c r="DT305" s="8">
        <v>14</v>
      </c>
      <c r="DU305" s="8">
        <v>0</v>
      </c>
      <c r="DV305" s="8">
        <v>29</v>
      </c>
      <c r="DW305" s="8">
        <v>7</v>
      </c>
      <c r="DX305" s="8">
        <v>137</v>
      </c>
      <c r="DY305" s="8">
        <v>5</v>
      </c>
      <c r="DZ305" s="8">
        <v>16</v>
      </c>
      <c r="EA305" s="8">
        <v>22</v>
      </c>
      <c r="EB305" s="8">
        <v>31</v>
      </c>
      <c r="EC305" s="8">
        <v>9</v>
      </c>
      <c r="ED305" s="8">
        <v>11</v>
      </c>
      <c r="EE305" s="8">
        <v>6</v>
      </c>
      <c r="EF305" s="8">
        <v>11</v>
      </c>
      <c r="EG305" s="8">
        <v>2</v>
      </c>
    </row>
    <row r="306" spans="2:137" s="10" customFormat="1" ht="12.75">
      <c r="B306" s="11" t="s">
        <v>118</v>
      </c>
      <c r="C306" s="12">
        <f aca="true" t="shared" si="154" ref="C306:AH306">C305/222338</f>
        <v>0.00019789689571733128</v>
      </c>
      <c r="D306" s="12">
        <f t="shared" si="154"/>
        <v>0.0005936906871519939</v>
      </c>
      <c r="E306" s="12">
        <f t="shared" si="154"/>
        <v>4.947422392933282E-05</v>
      </c>
      <c r="F306" s="12">
        <f t="shared" si="154"/>
        <v>2.6985940325090626E-05</v>
      </c>
      <c r="G306" s="12">
        <f t="shared" si="154"/>
        <v>0.00016191564195054377</v>
      </c>
      <c r="H306" s="12">
        <f t="shared" si="154"/>
        <v>0.00020689220915902815</v>
      </c>
      <c r="I306" s="12">
        <f t="shared" si="154"/>
        <v>0.0005712024035477516</v>
      </c>
      <c r="J306" s="12">
        <f t="shared" si="154"/>
        <v>4.047891048763594E-05</v>
      </c>
      <c r="K306" s="12">
        <f t="shared" si="154"/>
        <v>4.047891048763594E-05</v>
      </c>
      <c r="L306" s="12">
        <f t="shared" si="154"/>
        <v>2.248828360424219E-05</v>
      </c>
      <c r="M306" s="12">
        <f t="shared" si="154"/>
        <v>1.7990626883393752E-05</v>
      </c>
      <c r="N306" s="12">
        <f t="shared" si="154"/>
        <v>0.0002473711196466641</v>
      </c>
      <c r="O306" s="12">
        <f t="shared" si="154"/>
        <v>0.0001079437613003625</v>
      </c>
      <c r="P306" s="12">
        <f t="shared" si="154"/>
        <v>1.7990626883393752E-05</v>
      </c>
      <c r="Q306" s="12">
        <f t="shared" si="154"/>
        <v>1.3492970162545313E-05</v>
      </c>
      <c r="R306" s="12">
        <f t="shared" si="154"/>
        <v>0.00019789689571733128</v>
      </c>
      <c r="S306" s="12">
        <f t="shared" si="154"/>
        <v>0.16321096708614813</v>
      </c>
      <c r="T306" s="12">
        <f t="shared" si="154"/>
        <v>0.017032626001853034</v>
      </c>
      <c r="U306" s="12">
        <f t="shared" si="154"/>
        <v>8.545547769612032E-05</v>
      </c>
      <c r="V306" s="12">
        <f t="shared" si="154"/>
        <v>3.5981253766787504E-05</v>
      </c>
      <c r="W306" s="12">
        <f t="shared" si="154"/>
        <v>4.047891048763594E-05</v>
      </c>
      <c r="X306" s="12">
        <f t="shared" si="154"/>
        <v>2.248828360424219E-05</v>
      </c>
      <c r="Y306" s="12">
        <f t="shared" si="154"/>
        <v>0.0006476625678021751</v>
      </c>
      <c r="Z306" s="12">
        <f t="shared" si="154"/>
        <v>0.00100747510547005</v>
      </c>
      <c r="AA306" s="12">
        <f t="shared" si="154"/>
        <v>4.497656720848438E-06</v>
      </c>
      <c r="AB306" s="12">
        <f t="shared" si="154"/>
        <v>2.6985940325090626E-05</v>
      </c>
      <c r="AC306" s="12">
        <f t="shared" si="154"/>
        <v>8.995313441696876E-06</v>
      </c>
      <c r="AD306" s="12">
        <f t="shared" si="154"/>
        <v>8.995313441696876E-05</v>
      </c>
      <c r="AE306" s="12">
        <f t="shared" si="154"/>
        <v>2.248828360424219E-05</v>
      </c>
      <c r="AF306" s="12">
        <f t="shared" si="154"/>
        <v>0.00018440392555478595</v>
      </c>
      <c r="AG306" s="12">
        <f t="shared" si="154"/>
        <v>0.001335804046091986</v>
      </c>
      <c r="AH306" s="12">
        <f t="shared" si="154"/>
        <v>1.3492970162545313E-05</v>
      </c>
      <c r="AI306" s="12">
        <f aca="true" t="shared" si="155" ref="AI306:CT306">AI305/222338</f>
        <v>8.995313441696876E-06</v>
      </c>
      <c r="AJ306" s="12">
        <f t="shared" si="155"/>
        <v>0.00013492970162545313</v>
      </c>
      <c r="AK306" s="12">
        <f t="shared" si="155"/>
        <v>5.846953737102969E-05</v>
      </c>
      <c r="AL306" s="12">
        <f t="shared" si="155"/>
        <v>0.0003418219107844813</v>
      </c>
      <c r="AM306" s="12">
        <f t="shared" si="155"/>
        <v>9.894844785866564E-05</v>
      </c>
      <c r="AN306" s="12">
        <f t="shared" si="155"/>
        <v>4.497656720848438E-05</v>
      </c>
      <c r="AO306" s="12">
        <f t="shared" si="155"/>
        <v>0.00018440392555478595</v>
      </c>
      <c r="AP306" s="12">
        <f t="shared" si="155"/>
        <v>0.0005936906871519939</v>
      </c>
      <c r="AQ306" s="12">
        <f t="shared" si="155"/>
        <v>0.00010344610457951407</v>
      </c>
      <c r="AR306" s="12">
        <f t="shared" si="155"/>
        <v>4.047891048763594E-05</v>
      </c>
      <c r="AS306" s="12">
        <f t="shared" si="155"/>
        <v>0.00010344610457951407</v>
      </c>
      <c r="AT306" s="12">
        <f t="shared" si="155"/>
        <v>0.00017540861211308908</v>
      </c>
      <c r="AU306" s="12">
        <f t="shared" si="155"/>
        <v>4.047891048763594E-05</v>
      </c>
      <c r="AV306" s="12">
        <f t="shared" si="155"/>
        <v>2.248828360424219E-05</v>
      </c>
      <c r="AW306" s="12">
        <f t="shared" si="155"/>
        <v>3.1483597045939065E-05</v>
      </c>
      <c r="AX306" s="12">
        <f t="shared" si="155"/>
        <v>0.0001079437613003625</v>
      </c>
      <c r="AY306" s="12">
        <f t="shared" si="155"/>
        <v>2.248828360424219E-05</v>
      </c>
      <c r="AZ306" s="12">
        <f t="shared" si="155"/>
        <v>0.0036116183468412957</v>
      </c>
      <c r="BA306" s="12">
        <f t="shared" si="155"/>
        <v>9.44507911378172E-05</v>
      </c>
      <c r="BB306" s="12">
        <f t="shared" si="155"/>
        <v>1.3492970162545313E-05</v>
      </c>
      <c r="BC306" s="12">
        <f t="shared" si="155"/>
        <v>6.746485081272656E-05</v>
      </c>
      <c r="BD306" s="12">
        <f t="shared" si="155"/>
        <v>0.00018440392555478595</v>
      </c>
      <c r="BE306" s="12">
        <f t="shared" si="155"/>
        <v>8.995313441696876E-06</v>
      </c>
      <c r="BF306" s="12">
        <f t="shared" si="155"/>
        <v>3.5981253766787504E-05</v>
      </c>
      <c r="BG306" s="12">
        <f t="shared" si="155"/>
        <v>2.248828360424219E-05</v>
      </c>
      <c r="BH306" s="12">
        <f t="shared" si="155"/>
        <v>4.047891048763594E-05</v>
      </c>
      <c r="BI306" s="12">
        <f t="shared" si="155"/>
        <v>2.6985940325090626E-05</v>
      </c>
      <c r="BJ306" s="12">
        <f t="shared" si="155"/>
        <v>9.894844785866564E-05</v>
      </c>
      <c r="BK306" s="12">
        <f t="shared" si="155"/>
        <v>2.6985940325090626E-05</v>
      </c>
      <c r="BL306" s="12">
        <f t="shared" si="155"/>
        <v>4.497656720848438E-06</v>
      </c>
      <c r="BM306" s="12">
        <f t="shared" si="155"/>
        <v>0.00015741798522969533</v>
      </c>
      <c r="BN306" s="12">
        <f t="shared" si="155"/>
        <v>7.196250753357501E-05</v>
      </c>
      <c r="BO306" s="12">
        <f t="shared" si="155"/>
        <v>4.947422392933282E-05</v>
      </c>
      <c r="BP306" s="12">
        <f t="shared" si="155"/>
        <v>1.7990626883393752E-05</v>
      </c>
      <c r="BQ306" s="12">
        <f t="shared" si="155"/>
        <v>0.00045426332880569225</v>
      </c>
      <c r="BR306" s="12">
        <f t="shared" si="155"/>
        <v>5.397188065018125E-05</v>
      </c>
      <c r="BS306" s="12">
        <f t="shared" si="155"/>
        <v>1.3492970162545313E-05</v>
      </c>
      <c r="BT306" s="12">
        <f t="shared" si="155"/>
        <v>4.947422392933282E-05</v>
      </c>
      <c r="BU306" s="12">
        <f t="shared" si="155"/>
        <v>9.894844785866564E-05</v>
      </c>
      <c r="BV306" s="12">
        <f t="shared" si="155"/>
        <v>0.14246777428959512</v>
      </c>
      <c r="BW306" s="12">
        <f t="shared" si="155"/>
        <v>2.6985940325090626E-05</v>
      </c>
      <c r="BX306" s="12">
        <f t="shared" si="155"/>
        <v>4.047891048763594E-05</v>
      </c>
      <c r="BY306" s="12">
        <f t="shared" si="155"/>
        <v>3.5981253766787504E-05</v>
      </c>
      <c r="BZ306" s="12">
        <f t="shared" si="155"/>
        <v>2.6985940325090626E-05</v>
      </c>
      <c r="CA306" s="12">
        <f t="shared" si="155"/>
        <v>4.947422392933282E-05</v>
      </c>
      <c r="CB306" s="12">
        <f t="shared" si="155"/>
        <v>2.248828360424219E-05</v>
      </c>
      <c r="CC306" s="12">
        <f t="shared" si="155"/>
        <v>4.497656720848438E-05</v>
      </c>
      <c r="CD306" s="12">
        <f t="shared" si="155"/>
        <v>8.995313441696876E-06</v>
      </c>
      <c r="CE306" s="12">
        <f t="shared" si="155"/>
        <v>2.6985940325090626E-05</v>
      </c>
      <c r="CF306" s="12">
        <f t="shared" si="155"/>
        <v>4.497656720848438E-06</v>
      </c>
      <c r="CG306" s="12">
        <f t="shared" si="155"/>
        <v>4.497656720848438E-05</v>
      </c>
      <c r="CH306" s="12">
        <f t="shared" si="155"/>
        <v>3.5981253766787504E-05</v>
      </c>
      <c r="CI306" s="12">
        <f t="shared" si="155"/>
        <v>0.00015292032850884688</v>
      </c>
      <c r="CJ306" s="12">
        <f t="shared" si="155"/>
        <v>8.995313441696876E-06</v>
      </c>
      <c r="CK306" s="12">
        <f t="shared" si="155"/>
        <v>4.497656720848438E-05</v>
      </c>
      <c r="CL306" s="12">
        <f t="shared" si="155"/>
        <v>5.846953737102969E-05</v>
      </c>
      <c r="CM306" s="12">
        <f t="shared" si="155"/>
        <v>4.497656720848438E-06</v>
      </c>
      <c r="CN306" s="12">
        <f t="shared" si="155"/>
        <v>4.947422392933282E-05</v>
      </c>
      <c r="CO306" s="12">
        <f t="shared" si="155"/>
        <v>1.7990626883393752E-05</v>
      </c>
      <c r="CP306" s="12">
        <f t="shared" si="155"/>
        <v>2.6985940325090626E-05</v>
      </c>
      <c r="CQ306" s="12">
        <f t="shared" si="155"/>
        <v>6.296719409187813E-05</v>
      </c>
      <c r="CR306" s="12">
        <f t="shared" si="155"/>
        <v>2.6985940325090626E-05</v>
      </c>
      <c r="CS306" s="12">
        <f t="shared" si="155"/>
        <v>9.894844785866564E-05</v>
      </c>
      <c r="CT306" s="12">
        <f t="shared" si="155"/>
        <v>4.497656720848438E-06</v>
      </c>
      <c r="CU306" s="12">
        <f aca="true" t="shared" si="156" ref="CU306:EG306">CU305/222338</f>
        <v>4.497656720848438E-06</v>
      </c>
      <c r="CV306" s="12">
        <f t="shared" si="156"/>
        <v>5.397188065018125E-05</v>
      </c>
      <c r="CW306" s="12">
        <f t="shared" si="156"/>
        <v>0.0002608640898092094</v>
      </c>
      <c r="CX306" s="12">
        <f t="shared" si="156"/>
        <v>0.0002023945524381797</v>
      </c>
      <c r="CY306" s="12">
        <f t="shared" si="156"/>
        <v>3.5981253766787504E-05</v>
      </c>
      <c r="CZ306" s="12">
        <f t="shared" si="156"/>
        <v>8.095782097527189E-05</v>
      </c>
      <c r="DA306" s="12">
        <f t="shared" si="156"/>
        <v>8.095782097527189E-05</v>
      </c>
      <c r="DB306" s="12">
        <f t="shared" si="156"/>
        <v>7.196250753357501E-05</v>
      </c>
      <c r="DC306" s="12">
        <f t="shared" si="156"/>
        <v>8.545547769612032E-05</v>
      </c>
      <c r="DD306" s="12">
        <f t="shared" si="156"/>
        <v>0.00022038517932157346</v>
      </c>
      <c r="DE306" s="12">
        <f t="shared" si="156"/>
        <v>0.0010659446428410797</v>
      </c>
      <c r="DF306" s="12">
        <f t="shared" si="156"/>
        <v>0.6519038580899351</v>
      </c>
      <c r="DG306" s="12">
        <f t="shared" si="156"/>
        <v>0.0001889015822756344</v>
      </c>
      <c r="DH306" s="12">
        <f t="shared" si="156"/>
        <v>0.0013223110759294407</v>
      </c>
      <c r="DI306" s="12">
        <f t="shared" si="156"/>
        <v>9.44507911378172E-05</v>
      </c>
      <c r="DJ306" s="12">
        <f t="shared" si="156"/>
        <v>3.1483597045939065E-05</v>
      </c>
      <c r="DK306" s="12">
        <f t="shared" si="156"/>
        <v>0.0002113898658798766</v>
      </c>
      <c r="DL306" s="12">
        <f t="shared" si="156"/>
        <v>0.0005532117766643579</v>
      </c>
      <c r="DM306" s="12">
        <f t="shared" si="156"/>
        <v>4.047891048763594E-05</v>
      </c>
      <c r="DN306" s="12">
        <f t="shared" si="156"/>
        <v>0.0001079437613003625</v>
      </c>
      <c r="DO306" s="12">
        <f t="shared" si="156"/>
        <v>9.44507911378172E-05</v>
      </c>
      <c r="DP306" s="12">
        <f t="shared" si="156"/>
        <v>6.296719409187813E-05</v>
      </c>
      <c r="DQ306" s="12">
        <f t="shared" si="156"/>
        <v>0.00013942735834630157</v>
      </c>
      <c r="DR306" s="12">
        <f t="shared" si="156"/>
        <v>8.995313441696876E-06</v>
      </c>
      <c r="DS306" s="12">
        <f t="shared" si="156"/>
        <v>0.004709046586728315</v>
      </c>
      <c r="DT306" s="12">
        <f t="shared" si="156"/>
        <v>6.296719409187813E-05</v>
      </c>
      <c r="DU306" s="12">
        <f t="shared" si="156"/>
        <v>0</v>
      </c>
      <c r="DV306" s="12">
        <f t="shared" si="156"/>
        <v>0.0001304320449046047</v>
      </c>
      <c r="DW306" s="12">
        <f t="shared" si="156"/>
        <v>3.1483597045939065E-05</v>
      </c>
      <c r="DX306" s="12">
        <f t="shared" si="156"/>
        <v>0.000616178970756236</v>
      </c>
      <c r="DY306" s="12">
        <f t="shared" si="156"/>
        <v>2.248828360424219E-05</v>
      </c>
      <c r="DZ306" s="12">
        <f t="shared" si="156"/>
        <v>7.196250753357501E-05</v>
      </c>
      <c r="EA306" s="12">
        <f t="shared" si="156"/>
        <v>9.894844785866564E-05</v>
      </c>
      <c r="EB306" s="12">
        <f t="shared" si="156"/>
        <v>0.00013942735834630157</v>
      </c>
      <c r="EC306" s="12">
        <f t="shared" si="156"/>
        <v>4.047891048763594E-05</v>
      </c>
      <c r="ED306" s="12">
        <f t="shared" si="156"/>
        <v>4.947422392933282E-05</v>
      </c>
      <c r="EE306" s="12">
        <f t="shared" si="156"/>
        <v>2.6985940325090626E-05</v>
      </c>
      <c r="EF306" s="12">
        <f t="shared" si="156"/>
        <v>4.947422392933282E-05</v>
      </c>
      <c r="EG306" s="12">
        <f t="shared" si="156"/>
        <v>8.995313441696876E-06</v>
      </c>
    </row>
    <row r="307" spans="2:137" ht="4.5" customHeight="1">
      <c r="B307" s="13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  <c r="CC307" s="8"/>
      <c r="CD307" s="8"/>
      <c r="CE307" s="8"/>
      <c r="CF307" s="8"/>
      <c r="CG307" s="8"/>
      <c r="CH307" s="8"/>
      <c r="CI307" s="8"/>
      <c r="CJ307" s="8"/>
      <c r="CK307" s="8"/>
      <c r="CL307" s="8"/>
      <c r="CM307" s="8"/>
      <c r="CN307" s="8"/>
      <c r="CO307" s="8"/>
      <c r="CP307" s="8"/>
      <c r="CQ307" s="8"/>
      <c r="CR307" s="8"/>
      <c r="CS307" s="8"/>
      <c r="CT307" s="8"/>
      <c r="CU307" s="8"/>
      <c r="CV307" s="8"/>
      <c r="CW307" s="8"/>
      <c r="CX307" s="8"/>
      <c r="CY307" s="8"/>
      <c r="CZ307" s="8"/>
      <c r="DA307" s="8"/>
      <c r="DB307" s="8"/>
      <c r="DC307" s="8"/>
      <c r="DD307" s="8"/>
      <c r="DE307" s="8"/>
      <c r="DF307" s="8"/>
      <c r="DG307" s="8"/>
      <c r="DH307" s="8"/>
      <c r="DI307" s="8"/>
      <c r="DJ307" s="8"/>
      <c r="DK307" s="8"/>
      <c r="DL307" s="8"/>
      <c r="DM307" s="8"/>
      <c r="DN307" s="8"/>
      <c r="DO307" s="8"/>
      <c r="DP307" s="8"/>
      <c r="DQ307" s="8"/>
      <c r="DR307" s="8"/>
      <c r="DS307" s="8"/>
      <c r="DT307" s="8"/>
      <c r="DU307" s="8"/>
      <c r="DV307" s="8"/>
      <c r="DW307" s="8"/>
      <c r="DX307" s="8"/>
      <c r="DY307" s="8"/>
      <c r="DZ307" s="8"/>
      <c r="EA307" s="8"/>
      <c r="EB307" s="8"/>
      <c r="EC307" s="8"/>
      <c r="ED307" s="8"/>
      <c r="EE307" s="8"/>
      <c r="EF307" s="8"/>
      <c r="EG307" s="8"/>
    </row>
    <row r="308" spans="1:137" ht="12.75">
      <c r="A308" s="3" t="s">
        <v>112</v>
      </c>
      <c r="B308" s="13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8"/>
      <c r="CB308" s="8"/>
      <c r="CC308" s="8"/>
      <c r="CD308" s="8"/>
      <c r="CE308" s="8"/>
      <c r="CF308" s="8"/>
      <c r="CG308" s="8"/>
      <c r="CH308" s="8"/>
      <c r="CI308" s="8"/>
      <c r="CJ308" s="8"/>
      <c r="CK308" s="8"/>
      <c r="CL308" s="8"/>
      <c r="CM308" s="8"/>
      <c r="CN308" s="8"/>
      <c r="CO308" s="8"/>
      <c r="CP308" s="8"/>
      <c r="CQ308" s="8"/>
      <c r="CR308" s="8"/>
      <c r="CS308" s="8"/>
      <c r="CT308" s="8"/>
      <c r="CU308" s="8"/>
      <c r="CV308" s="8"/>
      <c r="CW308" s="8"/>
      <c r="CX308" s="8"/>
      <c r="CY308" s="8"/>
      <c r="CZ308" s="8"/>
      <c r="DA308" s="8"/>
      <c r="DB308" s="8"/>
      <c r="DC308" s="8"/>
      <c r="DD308" s="8"/>
      <c r="DE308" s="8"/>
      <c r="DF308" s="8"/>
      <c r="DG308" s="8"/>
      <c r="DH308" s="8"/>
      <c r="DI308" s="8"/>
      <c r="DJ308" s="8"/>
      <c r="DK308" s="8"/>
      <c r="DL308" s="8"/>
      <c r="DM308" s="8"/>
      <c r="DN308" s="8"/>
      <c r="DO308" s="8"/>
      <c r="DP308" s="8"/>
      <c r="DQ308" s="8"/>
      <c r="DR308" s="8"/>
      <c r="DS308" s="8"/>
      <c r="DT308" s="8"/>
      <c r="DU308" s="8"/>
      <c r="DV308" s="8"/>
      <c r="DW308" s="8"/>
      <c r="DX308" s="8"/>
      <c r="DY308" s="8"/>
      <c r="DZ308" s="8"/>
      <c r="EA308" s="8"/>
      <c r="EB308" s="8"/>
      <c r="EC308" s="8"/>
      <c r="ED308" s="8"/>
      <c r="EE308" s="8"/>
      <c r="EF308" s="8"/>
      <c r="EG308" s="8"/>
    </row>
    <row r="309" spans="2:137" ht="12.75">
      <c r="B309" s="7" t="s">
        <v>102</v>
      </c>
      <c r="C309" s="8">
        <v>2</v>
      </c>
      <c r="D309" s="8">
        <v>8</v>
      </c>
      <c r="E309" s="8">
        <v>6</v>
      </c>
      <c r="F309" s="8">
        <v>2</v>
      </c>
      <c r="G309" s="8">
        <v>10</v>
      </c>
      <c r="H309" s="8">
        <v>3</v>
      </c>
      <c r="I309" s="8">
        <v>3</v>
      </c>
      <c r="J309" s="8">
        <v>3</v>
      </c>
      <c r="K309" s="8">
        <v>19</v>
      </c>
      <c r="L309" s="8">
        <v>24</v>
      </c>
      <c r="M309" s="8">
        <v>4</v>
      </c>
      <c r="N309" s="8">
        <v>24</v>
      </c>
      <c r="O309" s="8">
        <v>4</v>
      </c>
      <c r="P309" s="8">
        <v>1</v>
      </c>
      <c r="Q309" s="8">
        <v>5</v>
      </c>
      <c r="R309" s="8">
        <v>34</v>
      </c>
      <c r="S309" s="8">
        <v>11231</v>
      </c>
      <c r="T309" s="8">
        <v>621</v>
      </c>
      <c r="U309" s="8">
        <v>1</v>
      </c>
      <c r="V309" s="8">
        <v>4</v>
      </c>
      <c r="W309" s="8">
        <v>1</v>
      </c>
      <c r="X309" s="8">
        <v>3</v>
      </c>
      <c r="Y309" s="8">
        <v>67</v>
      </c>
      <c r="Z309" s="8">
        <v>47</v>
      </c>
      <c r="AA309" s="8">
        <v>1</v>
      </c>
      <c r="AB309" s="8">
        <v>3</v>
      </c>
      <c r="AC309" s="8">
        <v>3</v>
      </c>
      <c r="AD309" s="8">
        <v>3</v>
      </c>
      <c r="AE309" s="8">
        <v>2</v>
      </c>
      <c r="AF309" s="8">
        <v>20</v>
      </c>
      <c r="AG309" s="8">
        <v>70</v>
      </c>
      <c r="AH309" s="8">
        <v>3</v>
      </c>
      <c r="AI309" s="8">
        <v>0</v>
      </c>
      <c r="AJ309" s="8">
        <v>7</v>
      </c>
      <c r="AK309" s="8">
        <v>4</v>
      </c>
      <c r="AL309" s="8">
        <v>27</v>
      </c>
      <c r="AM309" s="8">
        <v>6</v>
      </c>
      <c r="AN309" s="8">
        <v>6</v>
      </c>
      <c r="AO309" s="8">
        <v>35</v>
      </c>
      <c r="AP309" s="8">
        <v>21</v>
      </c>
      <c r="AQ309" s="8">
        <v>12</v>
      </c>
      <c r="AR309" s="8">
        <v>7</v>
      </c>
      <c r="AS309" s="8">
        <v>4</v>
      </c>
      <c r="AT309" s="8">
        <v>7</v>
      </c>
      <c r="AU309" s="8">
        <v>2</v>
      </c>
      <c r="AV309" s="8">
        <v>5</v>
      </c>
      <c r="AW309" s="8">
        <v>11</v>
      </c>
      <c r="AX309" s="8">
        <v>9</v>
      </c>
      <c r="AY309" s="8">
        <v>3</v>
      </c>
      <c r="AZ309" s="8">
        <v>139</v>
      </c>
      <c r="BA309" s="8">
        <v>2</v>
      </c>
      <c r="BB309" s="8">
        <v>2</v>
      </c>
      <c r="BC309" s="8">
        <v>5</v>
      </c>
      <c r="BD309" s="8">
        <v>30</v>
      </c>
      <c r="BE309" s="8">
        <v>1</v>
      </c>
      <c r="BF309" s="8">
        <v>3</v>
      </c>
      <c r="BG309" s="8">
        <v>3</v>
      </c>
      <c r="BH309" s="8">
        <v>3</v>
      </c>
      <c r="BI309" s="8">
        <v>0</v>
      </c>
      <c r="BJ309" s="8">
        <v>2</v>
      </c>
      <c r="BK309" s="8">
        <v>1</v>
      </c>
      <c r="BL309" s="8">
        <v>0</v>
      </c>
      <c r="BM309" s="8">
        <v>7</v>
      </c>
      <c r="BN309" s="8">
        <v>4</v>
      </c>
      <c r="BO309" s="8">
        <v>2</v>
      </c>
      <c r="BP309" s="8">
        <v>0</v>
      </c>
      <c r="BQ309" s="8">
        <v>20</v>
      </c>
      <c r="BR309" s="8">
        <v>2</v>
      </c>
      <c r="BS309" s="8">
        <v>0</v>
      </c>
      <c r="BT309" s="8">
        <v>4</v>
      </c>
      <c r="BU309" s="8">
        <v>20</v>
      </c>
      <c r="BV309" s="8">
        <v>9399</v>
      </c>
      <c r="BW309" s="8">
        <v>2</v>
      </c>
      <c r="BX309" s="8">
        <v>2</v>
      </c>
      <c r="BY309" s="8">
        <v>0</v>
      </c>
      <c r="BZ309" s="8">
        <v>0</v>
      </c>
      <c r="CA309" s="8">
        <v>2</v>
      </c>
      <c r="CB309" s="8">
        <v>2</v>
      </c>
      <c r="CC309" s="8">
        <v>2</v>
      </c>
      <c r="CD309" s="8">
        <v>4</v>
      </c>
      <c r="CE309" s="8">
        <v>4</v>
      </c>
      <c r="CF309" s="8">
        <v>4</v>
      </c>
      <c r="CG309" s="8">
        <v>5</v>
      </c>
      <c r="CH309" s="8">
        <v>2</v>
      </c>
      <c r="CI309" s="8">
        <v>9</v>
      </c>
      <c r="CJ309" s="8">
        <v>1</v>
      </c>
      <c r="CK309" s="8">
        <v>3</v>
      </c>
      <c r="CL309" s="8">
        <v>7</v>
      </c>
      <c r="CM309" s="8">
        <v>3</v>
      </c>
      <c r="CN309" s="8">
        <v>6</v>
      </c>
      <c r="CO309" s="8">
        <v>0</v>
      </c>
      <c r="CP309" s="8">
        <v>2</v>
      </c>
      <c r="CQ309" s="8">
        <v>6</v>
      </c>
      <c r="CR309" s="8">
        <v>4</v>
      </c>
      <c r="CS309" s="8">
        <v>1</v>
      </c>
      <c r="CT309" s="8">
        <v>1</v>
      </c>
      <c r="CU309" s="8">
        <v>0</v>
      </c>
      <c r="CV309" s="8">
        <v>3</v>
      </c>
      <c r="CW309" s="8">
        <v>38</v>
      </c>
      <c r="CX309" s="8">
        <v>11</v>
      </c>
      <c r="CY309" s="8">
        <v>2</v>
      </c>
      <c r="CZ309" s="8">
        <v>2</v>
      </c>
      <c r="DA309" s="8">
        <v>2</v>
      </c>
      <c r="DB309" s="8">
        <v>9</v>
      </c>
      <c r="DC309" s="8">
        <v>12</v>
      </c>
      <c r="DD309" s="8">
        <v>29</v>
      </c>
      <c r="DE309" s="8">
        <v>105</v>
      </c>
      <c r="DF309" s="8">
        <v>44495</v>
      </c>
      <c r="DG309" s="8">
        <v>13</v>
      </c>
      <c r="DH309" s="8">
        <v>115</v>
      </c>
      <c r="DI309" s="8">
        <v>4</v>
      </c>
      <c r="DJ309" s="8">
        <v>9</v>
      </c>
      <c r="DK309" s="8">
        <v>21</v>
      </c>
      <c r="DL309" s="8">
        <v>51</v>
      </c>
      <c r="DM309" s="8">
        <v>11</v>
      </c>
      <c r="DN309" s="8">
        <v>5</v>
      </c>
      <c r="DO309" s="8">
        <v>5</v>
      </c>
      <c r="DP309" s="8">
        <v>3</v>
      </c>
      <c r="DQ309" s="8">
        <v>2</v>
      </c>
      <c r="DR309" s="8">
        <v>0</v>
      </c>
      <c r="DS309" s="8">
        <v>115</v>
      </c>
      <c r="DT309" s="8">
        <v>1</v>
      </c>
      <c r="DU309" s="8">
        <v>0</v>
      </c>
      <c r="DV309" s="8">
        <v>1</v>
      </c>
      <c r="DW309" s="8">
        <v>3</v>
      </c>
      <c r="DX309" s="8">
        <v>10</v>
      </c>
      <c r="DY309" s="8">
        <v>0</v>
      </c>
      <c r="DZ309" s="8">
        <v>3</v>
      </c>
      <c r="EA309" s="8">
        <v>7</v>
      </c>
      <c r="EB309" s="8">
        <v>4</v>
      </c>
      <c r="EC309" s="8">
        <v>7</v>
      </c>
      <c r="ED309" s="8">
        <v>1</v>
      </c>
      <c r="EE309" s="8">
        <v>0</v>
      </c>
      <c r="EF309" s="8">
        <v>4</v>
      </c>
      <c r="EG309" s="8">
        <v>1</v>
      </c>
    </row>
    <row r="310" spans="2:137" ht="12.75">
      <c r="B310" s="7" t="s">
        <v>111</v>
      </c>
      <c r="C310" s="8">
        <v>10</v>
      </c>
      <c r="D310" s="8">
        <v>18</v>
      </c>
      <c r="E310" s="8">
        <v>12</v>
      </c>
      <c r="F310" s="8">
        <v>4</v>
      </c>
      <c r="G310" s="8">
        <v>9</v>
      </c>
      <c r="H310" s="8">
        <v>4</v>
      </c>
      <c r="I310" s="8">
        <v>18</v>
      </c>
      <c r="J310" s="8">
        <v>1</v>
      </c>
      <c r="K310" s="8">
        <v>1</v>
      </c>
      <c r="L310" s="8">
        <v>11</v>
      </c>
      <c r="M310" s="8">
        <v>5</v>
      </c>
      <c r="N310" s="8">
        <v>33</v>
      </c>
      <c r="O310" s="8">
        <v>16</v>
      </c>
      <c r="P310" s="8">
        <v>1</v>
      </c>
      <c r="Q310" s="8">
        <v>2</v>
      </c>
      <c r="R310" s="8">
        <v>54</v>
      </c>
      <c r="S310" s="8">
        <v>19065</v>
      </c>
      <c r="T310" s="8">
        <v>1667</v>
      </c>
      <c r="U310" s="8">
        <v>1</v>
      </c>
      <c r="V310" s="8">
        <v>6</v>
      </c>
      <c r="W310" s="8">
        <v>3</v>
      </c>
      <c r="X310" s="8">
        <v>4</v>
      </c>
      <c r="Y310" s="8">
        <v>79</v>
      </c>
      <c r="Z310" s="8">
        <v>97</v>
      </c>
      <c r="AA310" s="8">
        <v>3</v>
      </c>
      <c r="AB310" s="8">
        <v>1</v>
      </c>
      <c r="AC310" s="8">
        <v>0</v>
      </c>
      <c r="AD310" s="8">
        <v>6</v>
      </c>
      <c r="AE310" s="8">
        <v>13</v>
      </c>
      <c r="AF310" s="8">
        <v>16</v>
      </c>
      <c r="AG310" s="8">
        <v>124</v>
      </c>
      <c r="AH310" s="8">
        <v>3</v>
      </c>
      <c r="AI310" s="8">
        <v>2</v>
      </c>
      <c r="AJ310" s="8">
        <v>9</v>
      </c>
      <c r="AK310" s="8">
        <v>4</v>
      </c>
      <c r="AL310" s="8">
        <v>75</v>
      </c>
      <c r="AM310" s="8">
        <v>4</v>
      </c>
      <c r="AN310" s="8">
        <v>18</v>
      </c>
      <c r="AO310" s="8">
        <v>25</v>
      </c>
      <c r="AP310" s="8">
        <v>32</v>
      </c>
      <c r="AQ310" s="8">
        <v>9</v>
      </c>
      <c r="AR310" s="8">
        <v>20</v>
      </c>
      <c r="AS310" s="8">
        <v>7</v>
      </c>
      <c r="AT310" s="8">
        <v>19</v>
      </c>
      <c r="AU310" s="8">
        <v>5</v>
      </c>
      <c r="AV310" s="8">
        <v>7</v>
      </c>
      <c r="AW310" s="8">
        <v>10</v>
      </c>
      <c r="AX310" s="8">
        <v>10</v>
      </c>
      <c r="AY310" s="8">
        <v>2</v>
      </c>
      <c r="AZ310" s="8">
        <v>295</v>
      </c>
      <c r="BA310" s="8">
        <v>22</v>
      </c>
      <c r="BB310" s="8">
        <v>1</v>
      </c>
      <c r="BC310" s="8">
        <v>12</v>
      </c>
      <c r="BD310" s="8">
        <v>6</v>
      </c>
      <c r="BE310" s="8">
        <v>3</v>
      </c>
      <c r="BF310" s="8">
        <v>2</v>
      </c>
      <c r="BG310" s="8">
        <v>2</v>
      </c>
      <c r="BH310" s="8">
        <v>8</v>
      </c>
      <c r="BI310" s="8">
        <v>2</v>
      </c>
      <c r="BJ310" s="8">
        <v>4</v>
      </c>
      <c r="BK310" s="8">
        <v>1</v>
      </c>
      <c r="BL310" s="8">
        <v>1</v>
      </c>
      <c r="BM310" s="8">
        <v>1</v>
      </c>
      <c r="BN310" s="8">
        <v>7</v>
      </c>
      <c r="BO310" s="8">
        <v>2</v>
      </c>
      <c r="BP310" s="8">
        <v>2</v>
      </c>
      <c r="BQ310" s="8">
        <v>62</v>
      </c>
      <c r="BR310" s="8">
        <v>3</v>
      </c>
      <c r="BS310" s="8">
        <v>0</v>
      </c>
      <c r="BT310" s="8">
        <v>8</v>
      </c>
      <c r="BU310" s="8">
        <v>54</v>
      </c>
      <c r="BV310" s="8">
        <v>13725</v>
      </c>
      <c r="BW310" s="8">
        <v>6</v>
      </c>
      <c r="BX310" s="8">
        <v>6</v>
      </c>
      <c r="BY310" s="8">
        <v>3</v>
      </c>
      <c r="BZ310" s="8">
        <v>8</v>
      </c>
      <c r="CA310" s="8">
        <v>11</v>
      </c>
      <c r="CB310" s="8">
        <v>0</v>
      </c>
      <c r="CC310" s="8">
        <v>2</v>
      </c>
      <c r="CD310" s="8">
        <v>1</v>
      </c>
      <c r="CE310" s="8">
        <v>7</v>
      </c>
      <c r="CF310" s="8">
        <v>3</v>
      </c>
      <c r="CG310" s="8">
        <v>11</v>
      </c>
      <c r="CH310" s="8">
        <v>9</v>
      </c>
      <c r="CI310" s="8">
        <v>15</v>
      </c>
      <c r="CJ310" s="8">
        <v>1</v>
      </c>
      <c r="CK310" s="8">
        <v>3</v>
      </c>
      <c r="CL310" s="8">
        <v>7</v>
      </c>
      <c r="CM310" s="8">
        <v>1</v>
      </c>
      <c r="CN310" s="8">
        <v>8</v>
      </c>
      <c r="CO310" s="8">
        <v>3</v>
      </c>
      <c r="CP310" s="8">
        <v>5</v>
      </c>
      <c r="CQ310" s="8">
        <v>9</v>
      </c>
      <c r="CR310" s="8">
        <v>6</v>
      </c>
      <c r="CS310" s="8">
        <v>1</v>
      </c>
      <c r="CT310" s="8">
        <v>3</v>
      </c>
      <c r="CU310" s="8">
        <v>0</v>
      </c>
      <c r="CV310" s="8">
        <v>6</v>
      </c>
      <c r="CW310" s="8">
        <v>54</v>
      </c>
      <c r="CX310" s="8">
        <v>25</v>
      </c>
      <c r="CY310" s="8">
        <v>2</v>
      </c>
      <c r="CZ310" s="8">
        <v>7</v>
      </c>
      <c r="DA310" s="8">
        <v>5</v>
      </c>
      <c r="DB310" s="8">
        <v>10</v>
      </c>
      <c r="DC310" s="8">
        <v>13</v>
      </c>
      <c r="DD310" s="8">
        <v>25</v>
      </c>
      <c r="DE310" s="8">
        <v>228</v>
      </c>
      <c r="DF310" s="8">
        <v>73163</v>
      </c>
      <c r="DG310" s="8">
        <v>21</v>
      </c>
      <c r="DH310" s="8">
        <v>168</v>
      </c>
      <c r="DI310" s="8">
        <v>11</v>
      </c>
      <c r="DJ310" s="8">
        <v>18</v>
      </c>
      <c r="DK310" s="8">
        <v>44</v>
      </c>
      <c r="DL310" s="8">
        <v>129</v>
      </c>
      <c r="DM310" s="8">
        <v>5</v>
      </c>
      <c r="DN310" s="8">
        <v>8</v>
      </c>
      <c r="DO310" s="8">
        <v>23</v>
      </c>
      <c r="DP310" s="8">
        <v>12</v>
      </c>
      <c r="DQ310" s="8">
        <v>7</v>
      </c>
      <c r="DR310" s="8">
        <v>45</v>
      </c>
      <c r="DS310" s="8">
        <v>209</v>
      </c>
      <c r="DT310" s="8">
        <v>5</v>
      </c>
      <c r="DU310" s="8">
        <v>4</v>
      </c>
      <c r="DV310" s="8">
        <v>2</v>
      </c>
      <c r="DW310" s="8">
        <v>4</v>
      </c>
      <c r="DX310" s="8">
        <v>9</v>
      </c>
      <c r="DY310" s="8">
        <v>4</v>
      </c>
      <c r="DZ310" s="8">
        <v>2</v>
      </c>
      <c r="EA310" s="8">
        <v>33</v>
      </c>
      <c r="EB310" s="8">
        <v>13</v>
      </c>
      <c r="EC310" s="8">
        <v>13</v>
      </c>
      <c r="ED310" s="8">
        <v>4</v>
      </c>
      <c r="EE310" s="8">
        <v>4</v>
      </c>
      <c r="EF310" s="8">
        <v>6</v>
      </c>
      <c r="EG310" s="8">
        <v>2</v>
      </c>
    </row>
    <row r="311" spans="1:137" ht="12.75">
      <c r="A311" s="9" t="s">
        <v>14</v>
      </c>
      <c r="C311" s="8">
        <v>12</v>
      </c>
      <c r="D311" s="8">
        <v>26</v>
      </c>
      <c r="E311" s="8">
        <v>18</v>
      </c>
      <c r="F311" s="8">
        <v>6</v>
      </c>
      <c r="G311" s="8">
        <v>19</v>
      </c>
      <c r="H311" s="8">
        <v>7</v>
      </c>
      <c r="I311" s="8">
        <v>21</v>
      </c>
      <c r="J311" s="8">
        <v>4</v>
      </c>
      <c r="K311" s="8">
        <v>20</v>
      </c>
      <c r="L311" s="8">
        <v>35</v>
      </c>
      <c r="M311" s="8">
        <v>9</v>
      </c>
      <c r="N311" s="8">
        <v>57</v>
      </c>
      <c r="O311" s="8">
        <v>20</v>
      </c>
      <c r="P311" s="8">
        <v>2</v>
      </c>
      <c r="Q311" s="8">
        <v>7</v>
      </c>
      <c r="R311" s="8">
        <v>88</v>
      </c>
      <c r="S311" s="8">
        <v>30296</v>
      </c>
      <c r="T311" s="8">
        <v>2288</v>
      </c>
      <c r="U311" s="8">
        <v>2</v>
      </c>
      <c r="V311" s="8">
        <v>10</v>
      </c>
      <c r="W311" s="8">
        <v>4</v>
      </c>
      <c r="X311" s="8">
        <v>7</v>
      </c>
      <c r="Y311" s="8">
        <v>146</v>
      </c>
      <c r="Z311" s="8">
        <v>144</v>
      </c>
      <c r="AA311" s="8">
        <v>4</v>
      </c>
      <c r="AB311" s="8">
        <v>4</v>
      </c>
      <c r="AC311" s="8">
        <v>3</v>
      </c>
      <c r="AD311" s="8">
        <v>9</v>
      </c>
      <c r="AE311" s="8">
        <v>15</v>
      </c>
      <c r="AF311" s="8">
        <v>36</v>
      </c>
      <c r="AG311" s="8">
        <v>194</v>
      </c>
      <c r="AH311" s="8">
        <v>6</v>
      </c>
      <c r="AI311" s="8">
        <v>2</v>
      </c>
      <c r="AJ311" s="8">
        <v>16</v>
      </c>
      <c r="AK311" s="8">
        <v>8</v>
      </c>
      <c r="AL311" s="8">
        <v>102</v>
      </c>
      <c r="AM311" s="8">
        <v>10</v>
      </c>
      <c r="AN311" s="8">
        <v>24</v>
      </c>
      <c r="AO311" s="8">
        <v>60</v>
      </c>
      <c r="AP311" s="8">
        <v>53</v>
      </c>
      <c r="AQ311" s="8">
        <v>21</v>
      </c>
      <c r="AR311" s="8">
        <v>27</v>
      </c>
      <c r="AS311" s="8">
        <v>11</v>
      </c>
      <c r="AT311" s="8">
        <v>26</v>
      </c>
      <c r="AU311" s="8">
        <v>7</v>
      </c>
      <c r="AV311" s="8">
        <v>12</v>
      </c>
      <c r="AW311" s="8">
        <v>21</v>
      </c>
      <c r="AX311" s="8">
        <v>19</v>
      </c>
      <c r="AY311" s="8">
        <v>5</v>
      </c>
      <c r="AZ311" s="8">
        <v>434</v>
      </c>
      <c r="BA311" s="8">
        <v>24</v>
      </c>
      <c r="BB311" s="8">
        <v>3</v>
      </c>
      <c r="BC311" s="8">
        <v>17</v>
      </c>
      <c r="BD311" s="8">
        <v>36</v>
      </c>
      <c r="BE311" s="8">
        <v>4</v>
      </c>
      <c r="BF311" s="8">
        <v>5</v>
      </c>
      <c r="BG311" s="8">
        <v>5</v>
      </c>
      <c r="BH311" s="8">
        <v>11</v>
      </c>
      <c r="BI311" s="8">
        <v>2</v>
      </c>
      <c r="BJ311" s="8">
        <v>6</v>
      </c>
      <c r="BK311" s="8">
        <v>2</v>
      </c>
      <c r="BL311" s="8">
        <v>1</v>
      </c>
      <c r="BM311" s="8">
        <v>8</v>
      </c>
      <c r="BN311" s="8">
        <v>11</v>
      </c>
      <c r="BO311" s="8">
        <v>4</v>
      </c>
      <c r="BP311" s="8">
        <v>2</v>
      </c>
      <c r="BQ311" s="8">
        <v>82</v>
      </c>
      <c r="BR311" s="8">
        <v>5</v>
      </c>
      <c r="BS311" s="8">
        <v>0</v>
      </c>
      <c r="BT311" s="8">
        <v>12</v>
      </c>
      <c r="BU311" s="8">
        <v>74</v>
      </c>
      <c r="BV311" s="8">
        <v>23124</v>
      </c>
      <c r="BW311" s="8">
        <v>8</v>
      </c>
      <c r="BX311" s="8">
        <v>8</v>
      </c>
      <c r="BY311" s="8">
        <v>3</v>
      </c>
      <c r="BZ311" s="8">
        <v>8</v>
      </c>
      <c r="CA311" s="8">
        <v>13</v>
      </c>
      <c r="CB311" s="8">
        <v>2</v>
      </c>
      <c r="CC311" s="8">
        <v>4</v>
      </c>
      <c r="CD311" s="8">
        <v>5</v>
      </c>
      <c r="CE311" s="8">
        <v>11</v>
      </c>
      <c r="CF311" s="8">
        <v>7</v>
      </c>
      <c r="CG311" s="8">
        <v>16</v>
      </c>
      <c r="CH311" s="8">
        <v>11</v>
      </c>
      <c r="CI311" s="8">
        <v>24</v>
      </c>
      <c r="CJ311" s="8">
        <v>2</v>
      </c>
      <c r="CK311" s="8">
        <v>6</v>
      </c>
      <c r="CL311" s="8">
        <v>14</v>
      </c>
      <c r="CM311" s="8">
        <v>4</v>
      </c>
      <c r="CN311" s="8">
        <v>14</v>
      </c>
      <c r="CO311" s="8">
        <v>3</v>
      </c>
      <c r="CP311" s="8">
        <v>7</v>
      </c>
      <c r="CQ311" s="8">
        <v>15</v>
      </c>
      <c r="CR311" s="8">
        <v>10</v>
      </c>
      <c r="CS311" s="8">
        <v>2</v>
      </c>
      <c r="CT311" s="8">
        <v>4</v>
      </c>
      <c r="CU311" s="8">
        <v>0</v>
      </c>
      <c r="CV311" s="8">
        <v>9</v>
      </c>
      <c r="CW311" s="8">
        <v>92</v>
      </c>
      <c r="CX311" s="8">
        <v>36</v>
      </c>
      <c r="CY311" s="8">
        <v>4</v>
      </c>
      <c r="CZ311" s="8">
        <v>9</v>
      </c>
      <c r="DA311" s="8">
        <v>7</v>
      </c>
      <c r="DB311" s="8">
        <v>19</v>
      </c>
      <c r="DC311" s="8">
        <v>25</v>
      </c>
      <c r="DD311" s="8">
        <v>54</v>
      </c>
      <c r="DE311" s="8">
        <v>333</v>
      </c>
      <c r="DF311" s="8">
        <v>117658</v>
      </c>
      <c r="DG311" s="8">
        <v>34</v>
      </c>
      <c r="DH311" s="8">
        <v>283</v>
      </c>
      <c r="DI311" s="8">
        <v>15</v>
      </c>
      <c r="DJ311" s="8">
        <v>27</v>
      </c>
      <c r="DK311" s="8">
        <v>65</v>
      </c>
      <c r="DL311" s="8">
        <v>180</v>
      </c>
      <c r="DM311" s="8">
        <v>16</v>
      </c>
      <c r="DN311" s="8">
        <v>13</v>
      </c>
      <c r="DO311" s="8">
        <v>28</v>
      </c>
      <c r="DP311" s="8">
        <v>15</v>
      </c>
      <c r="DQ311" s="8">
        <v>9</v>
      </c>
      <c r="DR311" s="8">
        <v>45</v>
      </c>
      <c r="DS311" s="8">
        <v>324</v>
      </c>
      <c r="DT311" s="8">
        <v>6</v>
      </c>
      <c r="DU311" s="8">
        <v>4</v>
      </c>
      <c r="DV311" s="8">
        <v>3</v>
      </c>
      <c r="DW311" s="8">
        <v>7</v>
      </c>
      <c r="DX311" s="8">
        <v>19</v>
      </c>
      <c r="DY311" s="8">
        <v>4</v>
      </c>
      <c r="DZ311" s="8">
        <v>5</v>
      </c>
      <c r="EA311" s="8">
        <v>40</v>
      </c>
      <c r="EB311" s="8">
        <v>17</v>
      </c>
      <c r="EC311" s="8">
        <v>20</v>
      </c>
      <c r="ED311" s="8">
        <v>5</v>
      </c>
      <c r="EE311" s="8">
        <v>4</v>
      </c>
      <c r="EF311" s="8">
        <v>10</v>
      </c>
      <c r="EG311" s="8">
        <v>3</v>
      </c>
    </row>
    <row r="312" spans="2:137" s="10" customFormat="1" ht="12.75">
      <c r="B312" s="11" t="s">
        <v>118</v>
      </c>
      <c r="C312" s="12">
        <f aca="true" t="shared" si="157" ref="C312:AH312">C311/177463</f>
        <v>6.761972918298463E-05</v>
      </c>
      <c r="D312" s="12">
        <f t="shared" si="157"/>
        <v>0.0001465094132298</v>
      </c>
      <c r="E312" s="12">
        <f t="shared" si="157"/>
        <v>0.00010142959377447693</v>
      </c>
      <c r="F312" s="12">
        <f t="shared" si="157"/>
        <v>3.3809864591492314E-05</v>
      </c>
      <c r="G312" s="12">
        <f t="shared" si="157"/>
        <v>0.00010706457120639232</v>
      </c>
      <c r="H312" s="12">
        <f t="shared" si="157"/>
        <v>3.9444842023407695E-05</v>
      </c>
      <c r="I312" s="12">
        <f t="shared" si="157"/>
        <v>0.00011833452607022309</v>
      </c>
      <c r="J312" s="12">
        <f t="shared" si="157"/>
        <v>2.253990972766154E-05</v>
      </c>
      <c r="K312" s="12">
        <f t="shared" si="157"/>
        <v>0.0001126995486383077</v>
      </c>
      <c r="L312" s="12">
        <f t="shared" si="157"/>
        <v>0.00019722421011703848</v>
      </c>
      <c r="M312" s="12">
        <f t="shared" si="157"/>
        <v>5.0714796887238464E-05</v>
      </c>
      <c r="N312" s="12">
        <f t="shared" si="157"/>
        <v>0.00032119371361917693</v>
      </c>
      <c r="O312" s="12">
        <f t="shared" si="157"/>
        <v>0.0001126995486383077</v>
      </c>
      <c r="P312" s="12">
        <f t="shared" si="157"/>
        <v>1.126995486383077E-05</v>
      </c>
      <c r="Q312" s="12">
        <f t="shared" si="157"/>
        <v>3.9444842023407695E-05</v>
      </c>
      <c r="R312" s="12">
        <f t="shared" si="157"/>
        <v>0.0004958780140085539</v>
      </c>
      <c r="S312" s="12">
        <f t="shared" si="157"/>
        <v>0.1707172762773085</v>
      </c>
      <c r="T312" s="12">
        <f t="shared" si="157"/>
        <v>0.0128928283642224</v>
      </c>
      <c r="U312" s="12">
        <f t="shared" si="157"/>
        <v>1.126995486383077E-05</v>
      </c>
      <c r="V312" s="12">
        <f t="shared" si="157"/>
        <v>5.634977431915385E-05</v>
      </c>
      <c r="W312" s="12">
        <f t="shared" si="157"/>
        <v>2.253990972766154E-05</v>
      </c>
      <c r="X312" s="12">
        <f t="shared" si="157"/>
        <v>3.9444842023407695E-05</v>
      </c>
      <c r="Y312" s="12">
        <f t="shared" si="157"/>
        <v>0.0008227067050596463</v>
      </c>
      <c r="Z312" s="12">
        <f t="shared" si="157"/>
        <v>0.0008114367501958154</v>
      </c>
      <c r="AA312" s="12">
        <f t="shared" si="157"/>
        <v>2.253990972766154E-05</v>
      </c>
      <c r="AB312" s="12">
        <f t="shared" si="157"/>
        <v>2.253990972766154E-05</v>
      </c>
      <c r="AC312" s="12">
        <f t="shared" si="157"/>
        <v>1.6904932295746157E-05</v>
      </c>
      <c r="AD312" s="12">
        <f t="shared" si="157"/>
        <v>5.0714796887238464E-05</v>
      </c>
      <c r="AE312" s="12">
        <f t="shared" si="157"/>
        <v>8.452466147873078E-05</v>
      </c>
      <c r="AF312" s="12">
        <f t="shared" si="157"/>
        <v>0.00020285918754895386</v>
      </c>
      <c r="AG312" s="12">
        <f t="shared" si="157"/>
        <v>0.0010931856217915848</v>
      </c>
      <c r="AH312" s="12">
        <f t="shared" si="157"/>
        <v>3.3809864591492314E-05</v>
      </c>
      <c r="AI312" s="12">
        <f aca="true" t="shared" si="158" ref="AI312:CT312">AI311/177463</f>
        <v>1.126995486383077E-05</v>
      </c>
      <c r="AJ312" s="12">
        <f t="shared" si="158"/>
        <v>9.015963891064617E-05</v>
      </c>
      <c r="AK312" s="12">
        <f t="shared" si="158"/>
        <v>4.507981945532308E-05</v>
      </c>
      <c r="AL312" s="12">
        <f t="shared" si="158"/>
        <v>0.0005747676980553693</v>
      </c>
      <c r="AM312" s="12">
        <f t="shared" si="158"/>
        <v>5.634977431915385E-05</v>
      </c>
      <c r="AN312" s="12">
        <f t="shared" si="158"/>
        <v>0.00013523945836596926</v>
      </c>
      <c r="AO312" s="12">
        <f t="shared" si="158"/>
        <v>0.0003380986459149231</v>
      </c>
      <c r="AP312" s="12">
        <f t="shared" si="158"/>
        <v>0.00029865380389151544</v>
      </c>
      <c r="AQ312" s="12">
        <f t="shared" si="158"/>
        <v>0.00011833452607022309</v>
      </c>
      <c r="AR312" s="12">
        <f t="shared" si="158"/>
        <v>0.0001521443906617154</v>
      </c>
      <c r="AS312" s="12">
        <f t="shared" si="158"/>
        <v>6.198475175106924E-05</v>
      </c>
      <c r="AT312" s="12">
        <f t="shared" si="158"/>
        <v>0.0001465094132298</v>
      </c>
      <c r="AU312" s="12">
        <f t="shared" si="158"/>
        <v>3.9444842023407695E-05</v>
      </c>
      <c r="AV312" s="12">
        <f t="shared" si="158"/>
        <v>6.761972918298463E-05</v>
      </c>
      <c r="AW312" s="12">
        <f t="shared" si="158"/>
        <v>0.00011833452607022309</v>
      </c>
      <c r="AX312" s="12">
        <f t="shared" si="158"/>
        <v>0.00010706457120639232</v>
      </c>
      <c r="AY312" s="12">
        <f t="shared" si="158"/>
        <v>2.8174887159576926E-05</v>
      </c>
      <c r="AZ312" s="12">
        <f t="shared" si="158"/>
        <v>0.0024455802054512772</v>
      </c>
      <c r="BA312" s="12">
        <f t="shared" si="158"/>
        <v>0.00013523945836596926</v>
      </c>
      <c r="BB312" s="12">
        <f t="shared" si="158"/>
        <v>1.6904932295746157E-05</v>
      </c>
      <c r="BC312" s="12">
        <f t="shared" si="158"/>
        <v>9.579461634256155E-05</v>
      </c>
      <c r="BD312" s="12">
        <f t="shared" si="158"/>
        <v>0.00020285918754895386</v>
      </c>
      <c r="BE312" s="12">
        <f t="shared" si="158"/>
        <v>2.253990972766154E-05</v>
      </c>
      <c r="BF312" s="12">
        <f t="shared" si="158"/>
        <v>2.8174887159576926E-05</v>
      </c>
      <c r="BG312" s="12">
        <f t="shared" si="158"/>
        <v>2.8174887159576926E-05</v>
      </c>
      <c r="BH312" s="12">
        <f t="shared" si="158"/>
        <v>6.198475175106924E-05</v>
      </c>
      <c r="BI312" s="12">
        <f t="shared" si="158"/>
        <v>1.126995486383077E-05</v>
      </c>
      <c r="BJ312" s="12">
        <f t="shared" si="158"/>
        <v>3.3809864591492314E-05</v>
      </c>
      <c r="BK312" s="12">
        <f t="shared" si="158"/>
        <v>1.126995486383077E-05</v>
      </c>
      <c r="BL312" s="12">
        <f t="shared" si="158"/>
        <v>5.634977431915385E-06</v>
      </c>
      <c r="BM312" s="12">
        <f t="shared" si="158"/>
        <v>4.507981945532308E-05</v>
      </c>
      <c r="BN312" s="12">
        <f t="shared" si="158"/>
        <v>6.198475175106924E-05</v>
      </c>
      <c r="BO312" s="12">
        <f t="shared" si="158"/>
        <v>2.253990972766154E-05</v>
      </c>
      <c r="BP312" s="12">
        <f t="shared" si="158"/>
        <v>1.126995486383077E-05</v>
      </c>
      <c r="BQ312" s="12">
        <f t="shared" si="158"/>
        <v>0.00046206814941706156</v>
      </c>
      <c r="BR312" s="12">
        <f t="shared" si="158"/>
        <v>2.8174887159576926E-05</v>
      </c>
      <c r="BS312" s="12">
        <f t="shared" si="158"/>
        <v>0</v>
      </c>
      <c r="BT312" s="12">
        <f t="shared" si="158"/>
        <v>6.761972918298463E-05</v>
      </c>
      <c r="BU312" s="12">
        <f t="shared" si="158"/>
        <v>0.0004169883299617385</v>
      </c>
      <c r="BV312" s="12">
        <f t="shared" si="158"/>
        <v>0.13030321813561135</v>
      </c>
      <c r="BW312" s="12">
        <f t="shared" si="158"/>
        <v>4.507981945532308E-05</v>
      </c>
      <c r="BX312" s="12">
        <f t="shared" si="158"/>
        <v>4.507981945532308E-05</v>
      </c>
      <c r="BY312" s="12">
        <f t="shared" si="158"/>
        <v>1.6904932295746157E-05</v>
      </c>
      <c r="BZ312" s="12">
        <f t="shared" si="158"/>
        <v>4.507981945532308E-05</v>
      </c>
      <c r="CA312" s="12">
        <f t="shared" si="158"/>
        <v>7.32547066149E-05</v>
      </c>
      <c r="CB312" s="12">
        <f t="shared" si="158"/>
        <v>1.126995486383077E-05</v>
      </c>
      <c r="CC312" s="12">
        <f t="shared" si="158"/>
        <v>2.253990972766154E-05</v>
      </c>
      <c r="CD312" s="12">
        <f t="shared" si="158"/>
        <v>2.8174887159576926E-05</v>
      </c>
      <c r="CE312" s="12">
        <f t="shared" si="158"/>
        <v>6.198475175106924E-05</v>
      </c>
      <c r="CF312" s="12">
        <f t="shared" si="158"/>
        <v>3.9444842023407695E-05</v>
      </c>
      <c r="CG312" s="12">
        <f t="shared" si="158"/>
        <v>9.015963891064617E-05</v>
      </c>
      <c r="CH312" s="12">
        <f t="shared" si="158"/>
        <v>6.198475175106924E-05</v>
      </c>
      <c r="CI312" s="12">
        <f t="shared" si="158"/>
        <v>0.00013523945836596926</v>
      </c>
      <c r="CJ312" s="12">
        <f t="shared" si="158"/>
        <v>1.126995486383077E-05</v>
      </c>
      <c r="CK312" s="12">
        <f t="shared" si="158"/>
        <v>3.3809864591492314E-05</v>
      </c>
      <c r="CL312" s="12">
        <f t="shared" si="158"/>
        <v>7.888968404681539E-05</v>
      </c>
      <c r="CM312" s="12">
        <f t="shared" si="158"/>
        <v>2.253990972766154E-05</v>
      </c>
      <c r="CN312" s="12">
        <f t="shared" si="158"/>
        <v>7.888968404681539E-05</v>
      </c>
      <c r="CO312" s="12">
        <f t="shared" si="158"/>
        <v>1.6904932295746157E-05</v>
      </c>
      <c r="CP312" s="12">
        <f t="shared" si="158"/>
        <v>3.9444842023407695E-05</v>
      </c>
      <c r="CQ312" s="12">
        <f t="shared" si="158"/>
        <v>8.452466147873078E-05</v>
      </c>
      <c r="CR312" s="12">
        <f t="shared" si="158"/>
        <v>5.634977431915385E-05</v>
      </c>
      <c r="CS312" s="12">
        <f t="shared" si="158"/>
        <v>1.126995486383077E-05</v>
      </c>
      <c r="CT312" s="12">
        <f t="shared" si="158"/>
        <v>2.253990972766154E-05</v>
      </c>
      <c r="CU312" s="12">
        <f aca="true" t="shared" si="159" ref="CU312:EG312">CU311/177463</f>
        <v>0</v>
      </c>
      <c r="CV312" s="12">
        <f t="shared" si="159"/>
        <v>5.0714796887238464E-05</v>
      </c>
      <c r="CW312" s="12">
        <f t="shared" si="159"/>
        <v>0.0005184179237362154</v>
      </c>
      <c r="CX312" s="12">
        <f t="shared" si="159"/>
        <v>0.00020285918754895386</v>
      </c>
      <c r="CY312" s="12">
        <f t="shared" si="159"/>
        <v>2.253990972766154E-05</v>
      </c>
      <c r="CZ312" s="12">
        <f t="shared" si="159"/>
        <v>5.0714796887238464E-05</v>
      </c>
      <c r="DA312" s="12">
        <f t="shared" si="159"/>
        <v>3.9444842023407695E-05</v>
      </c>
      <c r="DB312" s="12">
        <f t="shared" si="159"/>
        <v>0.00010706457120639232</v>
      </c>
      <c r="DC312" s="12">
        <f t="shared" si="159"/>
        <v>0.00014087443579788463</v>
      </c>
      <c r="DD312" s="12">
        <f t="shared" si="159"/>
        <v>0.0003042887813234308</v>
      </c>
      <c r="DE312" s="12">
        <f t="shared" si="159"/>
        <v>0.0018764474848278233</v>
      </c>
      <c r="DF312" s="12">
        <f t="shared" si="159"/>
        <v>0.6630001746843004</v>
      </c>
      <c r="DG312" s="12">
        <f t="shared" si="159"/>
        <v>0.0001915892326851231</v>
      </c>
      <c r="DH312" s="12">
        <f t="shared" si="159"/>
        <v>0.001594698613232054</v>
      </c>
      <c r="DI312" s="12">
        <f t="shared" si="159"/>
        <v>8.452466147873078E-05</v>
      </c>
      <c r="DJ312" s="12">
        <f t="shared" si="159"/>
        <v>0.0001521443906617154</v>
      </c>
      <c r="DK312" s="12">
        <f t="shared" si="159"/>
        <v>0.00036627353307450004</v>
      </c>
      <c r="DL312" s="12">
        <f t="shared" si="159"/>
        <v>0.0010142959377447693</v>
      </c>
      <c r="DM312" s="12">
        <f t="shared" si="159"/>
        <v>9.015963891064617E-05</v>
      </c>
      <c r="DN312" s="12">
        <f t="shared" si="159"/>
        <v>7.32547066149E-05</v>
      </c>
      <c r="DO312" s="12">
        <f t="shared" si="159"/>
        <v>0.00015777936809363078</v>
      </c>
      <c r="DP312" s="12">
        <f t="shared" si="159"/>
        <v>8.452466147873078E-05</v>
      </c>
      <c r="DQ312" s="12">
        <f t="shared" si="159"/>
        <v>5.0714796887238464E-05</v>
      </c>
      <c r="DR312" s="12">
        <f t="shared" si="159"/>
        <v>0.00025357398443619233</v>
      </c>
      <c r="DS312" s="12">
        <f t="shared" si="159"/>
        <v>0.0018257326879405848</v>
      </c>
      <c r="DT312" s="12">
        <f t="shared" si="159"/>
        <v>3.3809864591492314E-05</v>
      </c>
      <c r="DU312" s="12">
        <f t="shared" si="159"/>
        <v>2.253990972766154E-05</v>
      </c>
      <c r="DV312" s="12">
        <f t="shared" si="159"/>
        <v>1.6904932295746157E-05</v>
      </c>
      <c r="DW312" s="12">
        <f t="shared" si="159"/>
        <v>3.9444842023407695E-05</v>
      </c>
      <c r="DX312" s="12">
        <f t="shared" si="159"/>
        <v>0.00010706457120639232</v>
      </c>
      <c r="DY312" s="12">
        <f t="shared" si="159"/>
        <v>2.253990972766154E-05</v>
      </c>
      <c r="DZ312" s="12">
        <f t="shared" si="159"/>
        <v>2.8174887159576926E-05</v>
      </c>
      <c r="EA312" s="12">
        <f t="shared" si="159"/>
        <v>0.0002253990972766154</v>
      </c>
      <c r="EB312" s="12">
        <f t="shared" si="159"/>
        <v>9.579461634256155E-05</v>
      </c>
      <c r="EC312" s="12">
        <f t="shared" si="159"/>
        <v>0.0001126995486383077</v>
      </c>
      <c r="ED312" s="12">
        <f t="shared" si="159"/>
        <v>2.8174887159576926E-05</v>
      </c>
      <c r="EE312" s="12">
        <f t="shared" si="159"/>
        <v>2.253990972766154E-05</v>
      </c>
      <c r="EF312" s="12">
        <f t="shared" si="159"/>
        <v>5.634977431915385E-05</v>
      </c>
      <c r="EG312" s="12">
        <f t="shared" si="159"/>
        <v>1.6904932295746157E-05</v>
      </c>
    </row>
    <row r="313" spans="2:137" ht="4.5" customHeight="1">
      <c r="B313" s="13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8"/>
      <c r="CD313" s="8"/>
      <c r="CE313" s="8"/>
      <c r="CF313" s="8"/>
      <c r="CG313" s="8"/>
      <c r="CH313" s="8"/>
      <c r="CI313" s="8"/>
      <c r="CJ313" s="8"/>
      <c r="CK313" s="8"/>
      <c r="CL313" s="8"/>
      <c r="CM313" s="8"/>
      <c r="CN313" s="8"/>
      <c r="CO313" s="8"/>
      <c r="CP313" s="8"/>
      <c r="CQ313" s="8"/>
      <c r="CR313" s="8"/>
      <c r="CS313" s="8"/>
      <c r="CT313" s="8"/>
      <c r="CU313" s="8"/>
      <c r="CV313" s="8"/>
      <c r="CW313" s="8"/>
      <c r="CX313" s="8"/>
      <c r="CY313" s="8"/>
      <c r="CZ313" s="8"/>
      <c r="DA313" s="8"/>
      <c r="DB313" s="8"/>
      <c r="DC313" s="8"/>
      <c r="DD313" s="8"/>
      <c r="DE313" s="8"/>
      <c r="DF313" s="8"/>
      <c r="DG313" s="8"/>
      <c r="DH313" s="8"/>
      <c r="DI313" s="8"/>
      <c r="DJ313" s="8"/>
      <c r="DK313" s="8"/>
      <c r="DL313" s="8"/>
      <c r="DM313" s="8"/>
      <c r="DN313" s="8"/>
      <c r="DO313" s="8"/>
      <c r="DP313" s="8"/>
      <c r="DQ313" s="8"/>
      <c r="DR313" s="8"/>
      <c r="DS313" s="8"/>
      <c r="DT313" s="8"/>
      <c r="DU313" s="8"/>
      <c r="DV313" s="8"/>
      <c r="DW313" s="8"/>
      <c r="DX313" s="8"/>
      <c r="DY313" s="8"/>
      <c r="DZ313" s="8"/>
      <c r="EA313" s="8"/>
      <c r="EB313" s="8"/>
      <c r="EC313" s="8"/>
      <c r="ED313" s="8"/>
      <c r="EE313" s="8"/>
      <c r="EF313" s="8"/>
      <c r="EG313" s="8"/>
    </row>
    <row r="314" spans="1:137" ht="12.75">
      <c r="A314" s="3" t="s">
        <v>113</v>
      </c>
      <c r="B314" s="13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  <c r="CN314" s="8"/>
      <c r="CO314" s="8"/>
      <c r="CP314" s="8"/>
      <c r="CQ314" s="8"/>
      <c r="CR314" s="8"/>
      <c r="CS314" s="8"/>
      <c r="CT314" s="8"/>
      <c r="CU314" s="8"/>
      <c r="CV314" s="8"/>
      <c r="CW314" s="8"/>
      <c r="CX314" s="8"/>
      <c r="CY314" s="8"/>
      <c r="CZ314" s="8"/>
      <c r="DA314" s="8"/>
      <c r="DB314" s="8"/>
      <c r="DC314" s="8"/>
      <c r="DD314" s="8"/>
      <c r="DE314" s="8"/>
      <c r="DF314" s="8"/>
      <c r="DG314" s="8"/>
      <c r="DH314" s="8"/>
      <c r="DI314" s="8"/>
      <c r="DJ314" s="8"/>
      <c r="DK314" s="8"/>
      <c r="DL314" s="8"/>
      <c r="DM314" s="8"/>
      <c r="DN314" s="8"/>
      <c r="DO314" s="8"/>
      <c r="DP314" s="8"/>
      <c r="DQ314" s="8"/>
      <c r="DR314" s="8"/>
      <c r="DS314" s="8"/>
      <c r="DT314" s="8"/>
      <c r="DU314" s="8"/>
      <c r="DV314" s="8"/>
      <c r="DW314" s="8"/>
      <c r="DX314" s="8"/>
      <c r="DY314" s="8"/>
      <c r="DZ314" s="8"/>
      <c r="EA314" s="8"/>
      <c r="EB314" s="8"/>
      <c r="EC314" s="8"/>
      <c r="ED314" s="8"/>
      <c r="EE314" s="8"/>
      <c r="EF314" s="8"/>
      <c r="EG314" s="8"/>
    </row>
    <row r="315" spans="2:137" ht="12.75">
      <c r="B315" s="7" t="s">
        <v>111</v>
      </c>
      <c r="C315" s="8">
        <v>28</v>
      </c>
      <c r="D315" s="8">
        <v>40</v>
      </c>
      <c r="E315" s="8">
        <v>13</v>
      </c>
      <c r="F315" s="8">
        <v>9</v>
      </c>
      <c r="G315" s="8">
        <v>32</v>
      </c>
      <c r="H315" s="8">
        <v>27</v>
      </c>
      <c r="I315" s="8">
        <v>179</v>
      </c>
      <c r="J315" s="8">
        <v>13</v>
      </c>
      <c r="K315" s="8">
        <v>7</v>
      </c>
      <c r="L315" s="8">
        <v>9</v>
      </c>
      <c r="M315" s="8">
        <v>4</v>
      </c>
      <c r="N315" s="8">
        <v>61</v>
      </c>
      <c r="O315" s="8">
        <v>30</v>
      </c>
      <c r="P315" s="8">
        <v>9</v>
      </c>
      <c r="Q315" s="8">
        <v>5</v>
      </c>
      <c r="R315" s="8">
        <v>61</v>
      </c>
      <c r="S315" s="8">
        <v>46481</v>
      </c>
      <c r="T315" s="8">
        <v>5140</v>
      </c>
      <c r="U315" s="8">
        <v>11</v>
      </c>
      <c r="V315" s="8">
        <v>10</v>
      </c>
      <c r="W315" s="8">
        <v>8</v>
      </c>
      <c r="X315" s="8">
        <v>11</v>
      </c>
      <c r="Y315" s="8">
        <v>187</v>
      </c>
      <c r="Z315" s="8">
        <v>233</v>
      </c>
      <c r="AA315" s="8">
        <v>12</v>
      </c>
      <c r="AB315" s="8">
        <v>7</v>
      </c>
      <c r="AC315" s="8">
        <v>3</v>
      </c>
      <c r="AD315" s="8">
        <v>18</v>
      </c>
      <c r="AE315" s="8">
        <v>44</v>
      </c>
      <c r="AF315" s="8">
        <v>61</v>
      </c>
      <c r="AG315" s="8">
        <v>347</v>
      </c>
      <c r="AH315" s="8">
        <v>4</v>
      </c>
      <c r="AI315" s="8">
        <v>4</v>
      </c>
      <c r="AJ315" s="8">
        <v>29</v>
      </c>
      <c r="AK315" s="8">
        <v>9</v>
      </c>
      <c r="AL315" s="8">
        <v>173</v>
      </c>
      <c r="AM315" s="8">
        <v>11</v>
      </c>
      <c r="AN315" s="8">
        <v>14</v>
      </c>
      <c r="AO315" s="8">
        <v>59</v>
      </c>
      <c r="AP315" s="8">
        <v>47</v>
      </c>
      <c r="AQ315" s="8">
        <v>31</v>
      </c>
      <c r="AR315" s="8">
        <v>62</v>
      </c>
      <c r="AS315" s="8">
        <v>21</v>
      </c>
      <c r="AT315" s="8">
        <v>55</v>
      </c>
      <c r="AU315" s="8">
        <v>7</v>
      </c>
      <c r="AV315" s="8">
        <v>16</v>
      </c>
      <c r="AW315" s="8">
        <v>15</v>
      </c>
      <c r="AX315" s="8">
        <v>26</v>
      </c>
      <c r="AY315" s="8">
        <v>5</v>
      </c>
      <c r="AZ315" s="8">
        <v>744</v>
      </c>
      <c r="BA315" s="8">
        <v>18</v>
      </c>
      <c r="BB315" s="8">
        <v>3</v>
      </c>
      <c r="BC315" s="8">
        <v>35</v>
      </c>
      <c r="BD315" s="8">
        <v>20</v>
      </c>
      <c r="BE315" s="8">
        <v>3</v>
      </c>
      <c r="BF315" s="8">
        <v>3</v>
      </c>
      <c r="BG315" s="8">
        <v>8</v>
      </c>
      <c r="BH315" s="8">
        <v>48</v>
      </c>
      <c r="BI315" s="8">
        <v>6</v>
      </c>
      <c r="BJ315" s="8">
        <v>18</v>
      </c>
      <c r="BK315" s="8">
        <v>1</v>
      </c>
      <c r="BL315" s="8">
        <v>4</v>
      </c>
      <c r="BM315" s="8">
        <v>14</v>
      </c>
      <c r="BN315" s="8">
        <v>18</v>
      </c>
      <c r="BO315" s="8">
        <v>24</v>
      </c>
      <c r="BP315" s="8">
        <v>1</v>
      </c>
      <c r="BQ315" s="8">
        <v>116</v>
      </c>
      <c r="BR315" s="8">
        <v>4</v>
      </c>
      <c r="BS315" s="8">
        <v>0</v>
      </c>
      <c r="BT315" s="8">
        <v>7</v>
      </c>
      <c r="BU315" s="8">
        <v>53</v>
      </c>
      <c r="BV315" s="8">
        <v>27316</v>
      </c>
      <c r="BW315" s="8">
        <v>4</v>
      </c>
      <c r="BX315" s="8">
        <v>3</v>
      </c>
      <c r="BY315" s="8">
        <v>5</v>
      </c>
      <c r="BZ315" s="8">
        <v>13</v>
      </c>
      <c r="CA315" s="8">
        <v>32</v>
      </c>
      <c r="CB315" s="8">
        <v>0</v>
      </c>
      <c r="CC315" s="8">
        <v>3</v>
      </c>
      <c r="CD315" s="8">
        <v>3</v>
      </c>
      <c r="CE315" s="8">
        <v>5</v>
      </c>
      <c r="CF315" s="8">
        <v>10</v>
      </c>
      <c r="CG315" s="8">
        <v>17</v>
      </c>
      <c r="CH315" s="8">
        <v>10</v>
      </c>
      <c r="CI315" s="8">
        <v>24</v>
      </c>
      <c r="CJ315" s="8">
        <v>2</v>
      </c>
      <c r="CK315" s="8">
        <v>5</v>
      </c>
      <c r="CL315" s="8">
        <v>14</v>
      </c>
      <c r="CM315" s="8">
        <v>5</v>
      </c>
      <c r="CN315" s="8">
        <v>22</v>
      </c>
      <c r="CO315" s="8">
        <v>4</v>
      </c>
      <c r="CP315" s="8">
        <v>7</v>
      </c>
      <c r="CQ315" s="8">
        <v>22</v>
      </c>
      <c r="CR315" s="8">
        <v>5</v>
      </c>
      <c r="CS315" s="8">
        <v>3</v>
      </c>
      <c r="CT315" s="8">
        <v>3</v>
      </c>
      <c r="CU315" s="8">
        <v>0</v>
      </c>
      <c r="CV315" s="8">
        <v>27</v>
      </c>
      <c r="CW315" s="8">
        <v>84</v>
      </c>
      <c r="CX315" s="8">
        <v>72</v>
      </c>
      <c r="CY315" s="8">
        <v>10</v>
      </c>
      <c r="CZ315" s="8">
        <v>38</v>
      </c>
      <c r="DA315" s="8">
        <v>13</v>
      </c>
      <c r="DB315" s="8">
        <v>14</v>
      </c>
      <c r="DC315" s="8">
        <v>30</v>
      </c>
      <c r="DD315" s="8">
        <v>69</v>
      </c>
      <c r="DE315" s="8">
        <v>375</v>
      </c>
      <c r="DF315" s="8">
        <v>144699</v>
      </c>
      <c r="DG315" s="8">
        <v>39</v>
      </c>
      <c r="DH315" s="8">
        <v>273</v>
      </c>
      <c r="DI315" s="8">
        <v>13</v>
      </c>
      <c r="DJ315" s="8">
        <v>16</v>
      </c>
      <c r="DK315" s="8">
        <v>67</v>
      </c>
      <c r="DL315" s="8">
        <v>131</v>
      </c>
      <c r="DM315" s="8">
        <v>7</v>
      </c>
      <c r="DN315" s="8">
        <v>9</v>
      </c>
      <c r="DO315" s="8">
        <v>49</v>
      </c>
      <c r="DP315" s="8">
        <v>18</v>
      </c>
      <c r="DQ315" s="8">
        <v>39</v>
      </c>
      <c r="DR315" s="8">
        <v>57</v>
      </c>
      <c r="DS315" s="8">
        <v>583</v>
      </c>
      <c r="DT315" s="8">
        <v>19</v>
      </c>
      <c r="DU315" s="8">
        <v>4</v>
      </c>
      <c r="DV315" s="8">
        <v>2</v>
      </c>
      <c r="DW315" s="8">
        <v>2</v>
      </c>
      <c r="DX315" s="8">
        <v>50</v>
      </c>
      <c r="DY315" s="8">
        <v>8</v>
      </c>
      <c r="DZ315" s="8">
        <v>13</v>
      </c>
      <c r="EA315" s="8">
        <v>157</v>
      </c>
      <c r="EB315" s="8">
        <v>49</v>
      </c>
      <c r="EC315" s="8">
        <v>20</v>
      </c>
      <c r="ED315" s="8">
        <v>17</v>
      </c>
      <c r="EE315" s="8">
        <v>8</v>
      </c>
      <c r="EF315" s="8">
        <v>15</v>
      </c>
      <c r="EG315" s="8">
        <v>24</v>
      </c>
    </row>
    <row r="316" spans="1:137" ht="12.75">
      <c r="A316" s="9" t="s">
        <v>14</v>
      </c>
      <c r="C316" s="8">
        <v>28</v>
      </c>
      <c r="D316" s="8">
        <v>40</v>
      </c>
      <c r="E316" s="8">
        <v>13</v>
      </c>
      <c r="F316" s="8">
        <v>9</v>
      </c>
      <c r="G316" s="8">
        <v>32</v>
      </c>
      <c r="H316" s="8">
        <v>27</v>
      </c>
      <c r="I316" s="8">
        <v>179</v>
      </c>
      <c r="J316" s="8">
        <v>13</v>
      </c>
      <c r="K316" s="8">
        <v>7</v>
      </c>
      <c r="L316" s="8">
        <v>9</v>
      </c>
      <c r="M316" s="8">
        <v>4</v>
      </c>
      <c r="N316" s="8">
        <v>61</v>
      </c>
      <c r="O316" s="8">
        <v>30</v>
      </c>
      <c r="P316" s="8">
        <v>9</v>
      </c>
      <c r="Q316" s="8">
        <v>5</v>
      </c>
      <c r="R316" s="8">
        <v>61</v>
      </c>
      <c r="S316" s="8">
        <v>46481</v>
      </c>
      <c r="T316" s="8">
        <v>5140</v>
      </c>
      <c r="U316" s="8">
        <v>11</v>
      </c>
      <c r="V316" s="8">
        <v>10</v>
      </c>
      <c r="W316" s="8">
        <v>8</v>
      </c>
      <c r="X316" s="8">
        <v>11</v>
      </c>
      <c r="Y316" s="8">
        <v>187</v>
      </c>
      <c r="Z316" s="8">
        <v>233</v>
      </c>
      <c r="AA316" s="8">
        <v>12</v>
      </c>
      <c r="AB316" s="8">
        <v>7</v>
      </c>
      <c r="AC316" s="8">
        <v>3</v>
      </c>
      <c r="AD316" s="8">
        <v>18</v>
      </c>
      <c r="AE316" s="8">
        <v>44</v>
      </c>
      <c r="AF316" s="8">
        <v>61</v>
      </c>
      <c r="AG316" s="8">
        <v>347</v>
      </c>
      <c r="AH316" s="8">
        <v>4</v>
      </c>
      <c r="AI316" s="8">
        <v>4</v>
      </c>
      <c r="AJ316" s="8">
        <v>29</v>
      </c>
      <c r="AK316" s="8">
        <v>9</v>
      </c>
      <c r="AL316" s="8">
        <v>173</v>
      </c>
      <c r="AM316" s="8">
        <v>11</v>
      </c>
      <c r="AN316" s="8">
        <v>14</v>
      </c>
      <c r="AO316" s="8">
        <v>59</v>
      </c>
      <c r="AP316" s="8">
        <v>47</v>
      </c>
      <c r="AQ316" s="8">
        <v>31</v>
      </c>
      <c r="AR316" s="8">
        <v>62</v>
      </c>
      <c r="AS316" s="8">
        <v>21</v>
      </c>
      <c r="AT316" s="8">
        <v>55</v>
      </c>
      <c r="AU316" s="8">
        <v>7</v>
      </c>
      <c r="AV316" s="8">
        <v>16</v>
      </c>
      <c r="AW316" s="8">
        <v>15</v>
      </c>
      <c r="AX316" s="8">
        <v>26</v>
      </c>
      <c r="AY316" s="8">
        <v>5</v>
      </c>
      <c r="AZ316" s="8">
        <v>744</v>
      </c>
      <c r="BA316" s="8">
        <v>18</v>
      </c>
      <c r="BB316" s="8">
        <v>3</v>
      </c>
      <c r="BC316" s="8">
        <v>35</v>
      </c>
      <c r="BD316" s="8">
        <v>20</v>
      </c>
      <c r="BE316" s="8">
        <v>3</v>
      </c>
      <c r="BF316" s="8">
        <v>3</v>
      </c>
      <c r="BG316" s="8">
        <v>8</v>
      </c>
      <c r="BH316" s="8">
        <v>48</v>
      </c>
      <c r="BI316" s="8">
        <v>6</v>
      </c>
      <c r="BJ316" s="8">
        <v>18</v>
      </c>
      <c r="BK316" s="8">
        <v>1</v>
      </c>
      <c r="BL316" s="8">
        <v>4</v>
      </c>
      <c r="BM316" s="8">
        <v>14</v>
      </c>
      <c r="BN316" s="8">
        <v>18</v>
      </c>
      <c r="BO316" s="8">
        <v>24</v>
      </c>
      <c r="BP316" s="8">
        <v>1</v>
      </c>
      <c r="BQ316" s="8">
        <v>116</v>
      </c>
      <c r="BR316" s="8">
        <v>4</v>
      </c>
      <c r="BS316" s="8">
        <v>0</v>
      </c>
      <c r="BT316" s="8">
        <v>7</v>
      </c>
      <c r="BU316" s="8">
        <v>53</v>
      </c>
      <c r="BV316" s="8">
        <v>27316</v>
      </c>
      <c r="BW316" s="8">
        <v>4</v>
      </c>
      <c r="BX316" s="8">
        <v>3</v>
      </c>
      <c r="BY316" s="8">
        <v>5</v>
      </c>
      <c r="BZ316" s="8">
        <v>13</v>
      </c>
      <c r="CA316" s="8">
        <v>32</v>
      </c>
      <c r="CB316" s="8">
        <v>0</v>
      </c>
      <c r="CC316" s="8">
        <v>3</v>
      </c>
      <c r="CD316" s="8">
        <v>3</v>
      </c>
      <c r="CE316" s="8">
        <v>5</v>
      </c>
      <c r="CF316" s="8">
        <v>10</v>
      </c>
      <c r="CG316" s="8">
        <v>17</v>
      </c>
      <c r="CH316" s="8">
        <v>10</v>
      </c>
      <c r="CI316" s="8">
        <v>24</v>
      </c>
      <c r="CJ316" s="8">
        <v>2</v>
      </c>
      <c r="CK316" s="8">
        <v>5</v>
      </c>
      <c r="CL316" s="8">
        <v>14</v>
      </c>
      <c r="CM316" s="8">
        <v>5</v>
      </c>
      <c r="CN316" s="8">
        <v>22</v>
      </c>
      <c r="CO316" s="8">
        <v>4</v>
      </c>
      <c r="CP316" s="8">
        <v>7</v>
      </c>
      <c r="CQ316" s="8">
        <v>22</v>
      </c>
      <c r="CR316" s="8">
        <v>5</v>
      </c>
      <c r="CS316" s="8">
        <v>3</v>
      </c>
      <c r="CT316" s="8">
        <v>3</v>
      </c>
      <c r="CU316" s="8">
        <v>0</v>
      </c>
      <c r="CV316" s="8">
        <v>27</v>
      </c>
      <c r="CW316" s="8">
        <v>84</v>
      </c>
      <c r="CX316" s="8">
        <v>72</v>
      </c>
      <c r="CY316" s="8">
        <v>10</v>
      </c>
      <c r="CZ316" s="8">
        <v>38</v>
      </c>
      <c r="DA316" s="8">
        <v>13</v>
      </c>
      <c r="DB316" s="8">
        <v>14</v>
      </c>
      <c r="DC316" s="8">
        <v>30</v>
      </c>
      <c r="DD316" s="8">
        <v>69</v>
      </c>
      <c r="DE316" s="8">
        <v>375</v>
      </c>
      <c r="DF316" s="8">
        <v>144699</v>
      </c>
      <c r="DG316" s="8">
        <v>39</v>
      </c>
      <c r="DH316" s="8">
        <v>273</v>
      </c>
      <c r="DI316" s="8">
        <v>13</v>
      </c>
      <c r="DJ316" s="8">
        <v>16</v>
      </c>
      <c r="DK316" s="8">
        <v>67</v>
      </c>
      <c r="DL316" s="8">
        <v>131</v>
      </c>
      <c r="DM316" s="8">
        <v>7</v>
      </c>
      <c r="DN316" s="8">
        <v>9</v>
      </c>
      <c r="DO316" s="8">
        <v>49</v>
      </c>
      <c r="DP316" s="8">
        <v>18</v>
      </c>
      <c r="DQ316" s="8">
        <v>39</v>
      </c>
      <c r="DR316" s="8">
        <v>57</v>
      </c>
      <c r="DS316" s="8">
        <v>583</v>
      </c>
      <c r="DT316" s="8">
        <v>19</v>
      </c>
      <c r="DU316" s="8">
        <v>4</v>
      </c>
      <c r="DV316" s="8">
        <v>2</v>
      </c>
      <c r="DW316" s="8">
        <v>2</v>
      </c>
      <c r="DX316" s="8">
        <v>50</v>
      </c>
      <c r="DY316" s="8">
        <v>8</v>
      </c>
      <c r="DZ316" s="8">
        <v>13</v>
      </c>
      <c r="EA316" s="8">
        <v>157</v>
      </c>
      <c r="EB316" s="8">
        <v>49</v>
      </c>
      <c r="EC316" s="8">
        <v>20</v>
      </c>
      <c r="ED316" s="8">
        <v>17</v>
      </c>
      <c r="EE316" s="8">
        <v>8</v>
      </c>
      <c r="EF316" s="8">
        <v>15</v>
      </c>
      <c r="EG316" s="8">
        <v>24</v>
      </c>
    </row>
    <row r="317" spans="2:137" s="10" customFormat="1" ht="12.75">
      <c r="B317" s="11" t="s">
        <v>118</v>
      </c>
      <c r="C317" s="12">
        <f aca="true" t="shared" si="160" ref="C317:AH317">C316/229493</f>
        <v>0.00012200807867778102</v>
      </c>
      <c r="D317" s="12">
        <f t="shared" si="160"/>
        <v>0.0001742972552539729</v>
      </c>
      <c r="E317" s="12">
        <f t="shared" si="160"/>
        <v>5.664660795754119E-05</v>
      </c>
      <c r="F317" s="12">
        <f t="shared" si="160"/>
        <v>3.92168824321439E-05</v>
      </c>
      <c r="G317" s="12">
        <f t="shared" si="160"/>
        <v>0.00013943780420317832</v>
      </c>
      <c r="H317" s="12">
        <f t="shared" si="160"/>
        <v>0.0001176506472964317</v>
      </c>
      <c r="I317" s="12">
        <f t="shared" si="160"/>
        <v>0.0007799802172615286</v>
      </c>
      <c r="J317" s="12">
        <f t="shared" si="160"/>
        <v>5.664660795754119E-05</v>
      </c>
      <c r="K317" s="12">
        <f t="shared" si="160"/>
        <v>3.0502019669445255E-05</v>
      </c>
      <c r="L317" s="12">
        <f t="shared" si="160"/>
        <v>3.92168824321439E-05</v>
      </c>
      <c r="M317" s="12">
        <f t="shared" si="160"/>
        <v>1.742972552539729E-05</v>
      </c>
      <c r="N317" s="12">
        <f t="shared" si="160"/>
        <v>0.00026580331426230867</v>
      </c>
      <c r="O317" s="12">
        <f t="shared" si="160"/>
        <v>0.00013072294144047966</v>
      </c>
      <c r="P317" s="12">
        <f t="shared" si="160"/>
        <v>3.92168824321439E-05</v>
      </c>
      <c r="Q317" s="12">
        <f t="shared" si="160"/>
        <v>2.1787156906746612E-05</v>
      </c>
      <c r="R317" s="12">
        <f t="shared" si="160"/>
        <v>0.00026580331426230867</v>
      </c>
      <c r="S317" s="12">
        <f t="shared" si="160"/>
        <v>0.20253776803649784</v>
      </c>
      <c r="T317" s="12">
        <f t="shared" si="160"/>
        <v>0.022397197300135518</v>
      </c>
      <c r="U317" s="12">
        <f t="shared" si="160"/>
        <v>4.7931745194842545E-05</v>
      </c>
      <c r="V317" s="12">
        <f t="shared" si="160"/>
        <v>4.3574313813493224E-05</v>
      </c>
      <c r="W317" s="12">
        <f t="shared" si="160"/>
        <v>3.485945105079458E-05</v>
      </c>
      <c r="X317" s="12">
        <f t="shared" si="160"/>
        <v>4.7931745194842545E-05</v>
      </c>
      <c r="Y317" s="12">
        <f t="shared" si="160"/>
        <v>0.0008148396683123233</v>
      </c>
      <c r="Z317" s="12">
        <f t="shared" si="160"/>
        <v>0.001015281511854392</v>
      </c>
      <c r="AA317" s="12">
        <f t="shared" si="160"/>
        <v>5.228917657619187E-05</v>
      </c>
      <c r="AB317" s="12">
        <f t="shared" si="160"/>
        <v>3.0502019669445255E-05</v>
      </c>
      <c r="AC317" s="12">
        <f t="shared" si="160"/>
        <v>1.3072294144047967E-05</v>
      </c>
      <c r="AD317" s="12">
        <f t="shared" si="160"/>
        <v>7.84337648642878E-05</v>
      </c>
      <c r="AE317" s="12">
        <f t="shared" si="160"/>
        <v>0.00019172698077937018</v>
      </c>
      <c r="AF317" s="12">
        <f t="shared" si="160"/>
        <v>0.00026580331426230867</v>
      </c>
      <c r="AG317" s="12">
        <f t="shared" si="160"/>
        <v>0.0015120286893282148</v>
      </c>
      <c r="AH317" s="12">
        <f t="shared" si="160"/>
        <v>1.742972552539729E-05</v>
      </c>
      <c r="AI317" s="12">
        <f aca="true" t="shared" si="161" ref="AI317:CT317">AI316/229493</f>
        <v>1.742972552539729E-05</v>
      </c>
      <c r="AJ317" s="12">
        <f t="shared" si="161"/>
        <v>0.00012636551005913035</v>
      </c>
      <c r="AK317" s="12">
        <f t="shared" si="161"/>
        <v>3.92168824321439E-05</v>
      </c>
      <c r="AL317" s="12">
        <f t="shared" si="161"/>
        <v>0.0007538356289734327</v>
      </c>
      <c r="AM317" s="12">
        <f t="shared" si="161"/>
        <v>4.7931745194842545E-05</v>
      </c>
      <c r="AN317" s="12">
        <f t="shared" si="161"/>
        <v>6.100403933889051E-05</v>
      </c>
      <c r="AO317" s="12">
        <f t="shared" si="161"/>
        <v>0.00025708845149961</v>
      </c>
      <c r="AP317" s="12">
        <f t="shared" si="161"/>
        <v>0.00020479927492341815</v>
      </c>
      <c r="AQ317" s="12">
        <f t="shared" si="161"/>
        <v>0.00013508037282182898</v>
      </c>
      <c r="AR317" s="12">
        <f t="shared" si="161"/>
        <v>0.00027016074564365796</v>
      </c>
      <c r="AS317" s="12">
        <f t="shared" si="161"/>
        <v>9.150605900833576E-05</v>
      </c>
      <c r="AT317" s="12">
        <f t="shared" si="161"/>
        <v>0.00023965872597421273</v>
      </c>
      <c r="AU317" s="12">
        <f t="shared" si="161"/>
        <v>3.0502019669445255E-05</v>
      </c>
      <c r="AV317" s="12">
        <f t="shared" si="161"/>
        <v>6.971890210158916E-05</v>
      </c>
      <c r="AW317" s="12">
        <f t="shared" si="161"/>
        <v>6.536147072023983E-05</v>
      </c>
      <c r="AX317" s="12">
        <f t="shared" si="161"/>
        <v>0.00011329321591508238</v>
      </c>
      <c r="AY317" s="12">
        <f t="shared" si="161"/>
        <v>2.1787156906746612E-05</v>
      </c>
      <c r="AZ317" s="12">
        <f t="shared" si="161"/>
        <v>0.0032419289477238957</v>
      </c>
      <c r="BA317" s="12">
        <f t="shared" si="161"/>
        <v>7.84337648642878E-05</v>
      </c>
      <c r="BB317" s="12">
        <f t="shared" si="161"/>
        <v>1.3072294144047967E-05</v>
      </c>
      <c r="BC317" s="12">
        <f t="shared" si="161"/>
        <v>0.00015251009834722627</v>
      </c>
      <c r="BD317" s="12">
        <f t="shared" si="161"/>
        <v>8.714862762698645E-05</v>
      </c>
      <c r="BE317" s="12">
        <f t="shared" si="161"/>
        <v>1.3072294144047967E-05</v>
      </c>
      <c r="BF317" s="12">
        <f t="shared" si="161"/>
        <v>1.3072294144047967E-05</v>
      </c>
      <c r="BG317" s="12">
        <f t="shared" si="161"/>
        <v>3.485945105079458E-05</v>
      </c>
      <c r="BH317" s="12">
        <f t="shared" si="161"/>
        <v>0.00020915670630476747</v>
      </c>
      <c r="BI317" s="12">
        <f t="shared" si="161"/>
        <v>2.6144588288095933E-05</v>
      </c>
      <c r="BJ317" s="12">
        <f t="shared" si="161"/>
        <v>7.84337648642878E-05</v>
      </c>
      <c r="BK317" s="12">
        <f t="shared" si="161"/>
        <v>4.3574313813493225E-06</v>
      </c>
      <c r="BL317" s="12">
        <f t="shared" si="161"/>
        <v>1.742972552539729E-05</v>
      </c>
      <c r="BM317" s="12">
        <f t="shared" si="161"/>
        <v>6.100403933889051E-05</v>
      </c>
      <c r="BN317" s="12">
        <f t="shared" si="161"/>
        <v>7.84337648642878E-05</v>
      </c>
      <c r="BO317" s="12">
        <f t="shared" si="161"/>
        <v>0.00010457835315238373</v>
      </c>
      <c r="BP317" s="12">
        <f t="shared" si="161"/>
        <v>4.3574313813493225E-06</v>
      </c>
      <c r="BQ317" s="12">
        <f t="shared" si="161"/>
        <v>0.0005054620402365214</v>
      </c>
      <c r="BR317" s="12">
        <f t="shared" si="161"/>
        <v>1.742972552539729E-05</v>
      </c>
      <c r="BS317" s="12">
        <f t="shared" si="161"/>
        <v>0</v>
      </c>
      <c r="BT317" s="12">
        <f t="shared" si="161"/>
        <v>3.0502019669445255E-05</v>
      </c>
      <c r="BU317" s="12">
        <f t="shared" si="161"/>
        <v>0.00023094386321151407</v>
      </c>
      <c r="BV317" s="12">
        <f t="shared" si="161"/>
        <v>0.11902759561293809</v>
      </c>
      <c r="BW317" s="12">
        <f t="shared" si="161"/>
        <v>1.742972552539729E-05</v>
      </c>
      <c r="BX317" s="12">
        <f t="shared" si="161"/>
        <v>1.3072294144047967E-05</v>
      </c>
      <c r="BY317" s="12">
        <f t="shared" si="161"/>
        <v>2.1787156906746612E-05</v>
      </c>
      <c r="BZ317" s="12">
        <f t="shared" si="161"/>
        <v>5.664660795754119E-05</v>
      </c>
      <c r="CA317" s="12">
        <f t="shared" si="161"/>
        <v>0.00013943780420317832</v>
      </c>
      <c r="CB317" s="12">
        <f t="shared" si="161"/>
        <v>0</v>
      </c>
      <c r="CC317" s="12">
        <f t="shared" si="161"/>
        <v>1.3072294144047967E-05</v>
      </c>
      <c r="CD317" s="12">
        <f t="shared" si="161"/>
        <v>1.3072294144047967E-05</v>
      </c>
      <c r="CE317" s="12">
        <f t="shared" si="161"/>
        <v>2.1787156906746612E-05</v>
      </c>
      <c r="CF317" s="12">
        <f t="shared" si="161"/>
        <v>4.3574313813493224E-05</v>
      </c>
      <c r="CG317" s="12">
        <f t="shared" si="161"/>
        <v>7.407633348293848E-05</v>
      </c>
      <c r="CH317" s="12">
        <f t="shared" si="161"/>
        <v>4.3574313813493224E-05</v>
      </c>
      <c r="CI317" s="12">
        <f t="shared" si="161"/>
        <v>0.00010457835315238373</v>
      </c>
      <c r="CJ317" s="12">
        <f t="shared" si="161"/>
        <v>8.714862762698645E-06</v>
      </c>
      <c r="CK317" s="12">
        <f t="shared" si="161"/>
        <v>2.1787156906746612E-05</v>
      </c>
      <c r="CL317" s="12">
        <f t="shared" si="161"/>
        <v>6.100403933889051E-05</v>
      </c>
      <c r="CM317" s="12">
        <f t="shared" si="161"/>
        <v>2.1787156906746612E-05</v>
      </c>
      <c r="CN317" s="12">
        <f t="shared" si="161"/>
        <v>9.586349038968509E-05</v>
      </c>
      <c r="CO317" s="12">
        <f t="shared" si="161"/>
        <v>1.742972552539729E-05</v>
      </c>
      <c r="CP317" s="12">
        <f t="shared" si="161"/>
        <v>3.0502019669445255E-05</v>
      </c>
      <c r="CQ317" s="12">
        <f t="shared" si="161"/>
        <v>9.586349038968509E-05</v>
      </c>
      <c r="CR317" s="12">
        <f t="shared" si="161"/>
        <v>2.1787156906746612E-05</v>
      </c>
      <c r="CS317" s="12">
        <f t="shared" si="161"/>
        <v>1.3072294144047967E-05</v>
      </c>
      <c r="CT317" s="12">
        <f t="shared" si="161"/>
        <v>1.3072294144047967E-05</v>
      </c>
      <c r="CU317" s="12">
        <f aca="true" t="shared" si="162" ref="CU317:EG317">CU316/229493</f>
        <v>0</v>
      </c>
      <c r="CV317" s="12">
        <f t="shared" si="162"/>
        <v>0.0001176506472964317</v>
      </c>
      <c r="CW317" s="12">
        <f t="shared" si="162"/>
        <v>0.00036602423603334305</v>
      </c>
      <c r="CX317" s="12">
        <f t="shared" si="162"/>
        <v>0.0003137350594571512</v>
      </c>
      <c r="CY317" s="12">
        <f t="shared" si="162"/>
        <v>4.3574313813493224E-05</v>
      </c>
      <c r="CZ317" s="12">
        <f t="shared" si="162"/>
        <v>0.00016558239249127424</v>
      </c>
      <c r="DA317" s="12">
        <f t="shared" si="162"/>
        <v>5.664660795754119E-05</v>
      </c>
      <c r="DB317" s="12">
        <f t="shared" si="162"/>
        <v>6.100403933889051E-05</v>
      </c>
      <c r="DC317" s="12">
        <f t="shared" si="162"/>
        <v>0.00013072294144047966</v>
      </c>
      <c r="DD317" s="12">
        <f t="shared" si="162"/>
        <v>0.00030066276531310324</v>
      </c>
      <c r="DE317" s="12">
        <f t="shared" si="162"/>
        <v>0.0016340367680059958</v>
      </c>
      <c r="DF317" s="12">
        <f t="shared" si="162"/>
        <v>0.6305159634498656</v>
      </c>
      <c r="DG317" s="12">
        <f t="shared" si="162"/>
        <v>0.00016993982387262355</v>
      </c>
      <c r="DH317" s="12">
        <f t="shared" si="162"/>
        <v>0.001189578767108365</v>
      </c>
      <c r="DI317" s="12">
        <f t="shared" si="162"/>
        <v>5.664660795754119E-05</v>
      </c>
      <c r="DJ317" s="12">
        <f t="shared" si="162"/>
        <v>6.971890210158916E-05</v>
      </c>
      <c r="DK317" s="12">
        <f t="shared" si="162"/>
        <v>0.0002919479025504046</v>
      </c>
      <c r="DL317" s="12">
        <f t="shared" si="162"/>
        <v>0.0005708235109567612</v>
      </c>
      <c r="DM317" s="12">
        <f t="shared" si="162"/>
        <v>3.0502019669445255E-05</v>
      </c>
      <c r="DN317" s="12">
        <f t="shared" si="162"/>
        <v>3.92168824321439E-05</v>
      </c>
      <c r="DO317" s="12">
        <f t="shared" si="162"/>
        <v>0.00021351413768611678</v>
      </c>
      <c r="DP317" s="12">
        <f t="shared" si="162"/>
        <v>7.84337648642878E-05</v>
      </c>
      <c r="DQ317" s="12">
        <f t="shared" si="162"/>
        <v>0.00016993982387262355</v>
      </c>
      <c r="DR317" s="12">
        <f t="shared" si="162"/>
        <v>0.00024837358873691136</v>
      </c>
      <c r="DS317" s="12">
        <f t="shared" si="162"/>
        <v>0.002540382495326655</v>
      </c>
      <c r="DT317" s="12">
        <f t="shared" si="162"/>
        <v>8.279119624563712E-05</v>
      </c>
      <c r="DU317" s="12">
        <f t="shared" si="162"/>
        <v>1.742972552539729E-05</v>
      </c>
      <c r="DV317" s="12">
        <f t="shared" si="162"/>
        <v>8.714862762698645E-06</v>
      </c>
      <c r="DW317" s="12">
        <f t="shared" si="162"/>
        <v>8.714862762698645E-06</v>
      </c>
      <c r="DX317" s="12">
        <f t="shared" si="162"/>
        <v>0.0002178715690674661</v>
      </c>
      <c r="DY317" s="12">
        <f t="shared" si="162"/>
        <v>3.485945105079458E-05</v>
      </c>
      <c r="DZ317" s="12">
        <f t="shared" si="162"/>
        <v>5.664660795754119E-05</v>
      </c>
      <c r="EA317" s="12">
        <f t="shared" si="162"/>
        <v>0.0006841167268718436</v>
      </c>
      <c r="EB317" s="12">
        <f t="shared" si="162"/>
        <v>0.00021351413768611678</v>
      </c>
      <c r="EC317" s="12">
        <f t="shared" si="162"/>
        <v>8.714862762698645E-05</v>
      </c>
      <c r="ED317" s="12">
        <f t="shared" si="162"/>
        <v>7.407633348293848E-05</v>
      </c>
      <c r="EE317" s="12">
        <f t="shared" si="162"/>
        <v>3.485945105079458E-05</v>
      </c>
      <c r="EF317" s="12">
        <f t="shared" si="162"/>
        <v>6.536147072023983E-05</v>
      </c>
      <c r="EG317" s="12">
        <f t="shared" si="162"/>
        <v>0.00010457835315238373</v>
      </c>
    </row>
    <row r="318" spans="2:137" ht="4.5" customHeight="1">
      <c r="B318" s="13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8"/>
      <c r="CF318" s="8"/>
      <c r="CG318" s="8"/>
      <c r="CH318" s="8"/>
      <c r="CI318" s="8"/>
      <c r="CJ318" s="8"/>
      <c r="CK318" s="8"/>
      <c r="CL318" s="8"/>
      <c r="CM318" s="8"/>
      <c r="CN318" s="8"/>
      <c r="CO318" s="8"/>
      <c r="CP318" s="8"/>
      <c r="CQ318" s="8"/>
      <c r="CR318" s="8"/>
      <c r="CS318" s="8"/>
      <c r="CT318" s="8"/>
      <c r="CU318" s="8"/>
      <c r="CV318" s="8"/>
      <c r="CW318" s="8"/>
      <c r="CX318" s="8"/>
      <c r="CY318" s="8"/>
      <c r="CZ318" s="8"/>
      <c r="DA318" s="8"/>
      <c r="DB318" s="8"/>
      <c r="DC318" s="8"/>
      <c r="DD318" s="8"/>
      <c r="DE318" s="8"/>
      <c r="DF318" s="8"/>
      <c r="DG318" s="8"/>
      <c r="DH318" s="8"/>
      <c r="DI318" s="8"/>
      <c r="DJ318" s="8"/>
      <c r="DK318" s="8"/>
      <c r="DL318" s="8"/>
      <c r="DM318" s="8"/>
      <c r="DN318" s="8"/>
      <c r="DO318" s="8"/>
      <c r="DP318" s="8"/>
      <c r="DQ318" s="8"/>
      <c r="DR318" s="8"/>
      <c r="DS318" s="8"/>
      <c r="DT318" s="8"/>
      <c r="DU318" s="8"/>
      <c r="DV318" s="8"/>
      <c r="DW318" s="8"/>
      <c r="DX318" s="8"/>
      <c r="DY318" s="8"/>
      <c r="DZ318" s="8"/>
      <c r="EA318" s="8"/>
      <c r="EB318" s="8"/>
      <c r="EC318" s="8"/>
      <c r="ED318" s="8"/>
      <c r="EE318" s="8"/>
      <c r="EF318" s="8"/>
      <c r="EG318" s="8"/>
    </row>
    <row r="319" spans="1:137" ht="12.75">
      <c r="A319" s="3" t="s">
        <v>115</v>
      </c>
      <c r="B319" s="13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  <c r="CA319" s="8"/>
      <c r="CB319" s="8"/>
      <c r="CC319" s="8"/>
      <c r="CD319" s="8"/>
      <c r="CE319" s="8"/>
      <c r="CF319" s="8"/>
      <c r="CG319" s="8"/>
      <c r="CH319" s="8"/>
      <c r="CI319" s="8"/>
      <c r="CJ319" s="8"/>
      <c r="CK319" s="8"/>
      <c r="CL319" s="8"/>
      <c r="CM319" s="8"/>
      <c r="CN319" s="8"/>
      <c r="CO319" s="8"/>
      <c r="CP319" s="8"/>
      <c r="CQ319" s="8"/>
      <c r="CR319" s="8"/>
      <c r="CS319" s="8"/>
      <c r="CT319" s="8"/>
      <c r="CU319" s="8"/>
      <c r="CV319" s="8"/>
      <c r="CW319" s="8"/>
      <c r="CX319" s="8"/>
      <c r="CY319" s="8"/>
      <c r="CZ319" s="8"/>
      <c r="DA319" s="8"/>
      <c r="DB319" s="8"/>
      <c r="DC319" s="8"/>
      <c r="DD319" s="8"/>
      <c r="DE319" s="8"/>
      <c r="DF319" s="8"/>
      <c r="DG319" s="8"/>
      <c r="DH319" s="8"/>
      <c r="DI319" s="8"/>
      <c r="DJ319" s="8"/>
      <c r="DK319" s="8"/>
      <c r="DL319" s="8"/>
      <c r="DM319" s="8"/>
      <c r="DN319" s="8"/>
      <c r="DO319" s="8"/>
      <c r="DP319" s="8"/>
      <c r="DQ319" s="8"/>
      <c r="DR319" s="8"/>
      <c r="DS319" s="8"/>
      <c r="DT319" s="8"/>
      <c r="DU319" s="8"/>
      <c r="DV319" s="8"/>
      <c r="DW319" s="8"/>
      <c r="DX319" s="8"/>
      <c r="DY319" s="8"/>
      <c r="DZ319" s="8"/>
      <c r="EA319" s="8"/>
      <c r="EB319" s="8"/>
      <c r="EC319" s="8"/>
      <c r="ED319" s="8"/>
      <c r="EE319" s="8"/>
      <c r="EF319" s="8"/>
      <c r="EG319" s="8"/>
    </row>
    <row r="320" spans="2:137" ht="12.75">
      <c r="B320" s="7" t="s">
        <v>114</v>
      </c>
      <c r="C320" s="8">
        <v>3</v>
      </c>
      <c r="D320" s="8">
        <v>7</v>
      </c>
      <c r="E320" s="8">
        <v>3</v>
      </c>
      <c r="F320" s="8">
        <v>10</v>
      </c>
      <c r="G320" s="8">
        <v>0</v>
      </c>
      <c r="H320" s="8">
        <v>0</v>
      </c>
      <c r="I320" s="8">
        <v>0</v>
      </c>
      <c r="J320" s="8">
        <v>6</v>
      </c>
      <c r="K320" s="8">
        <v>0</v>
      </c>
      <c r="L320" s="8">
        <v>1</v>
      </c>
      <c r="M320" s="8">
        <v>2</v>
      </c>
      <c r="N320" s="8">
        <v>13</v>
      </c>
      <c r="O320" s="8">
        <v>8</v>
      </c>
      <c r="P320" s="8">
        <v>1</v>
      </c>
      <c r="Q320" s="8">
        <v>3</v>
      </c>
      <c r="R320" s="8">
        <v>27</v>
      </c>
      <c r="S320" s="8">
        <v>7995</v>
      </c>
      <c r="T320" s="8">
        <v>115</v>
      </c>
      <c r="U320" s="8">
        <v>1</v>
      </c>
      <c r="V320" s="8">
        <v>4</v>
      </c>
      <c r="W320" s="8">
        <v>3</v>
      </c>
      <c r="X320" s="8">
        <v>1</v>
      </c>
      <c r="Y320" s="8">
        <v>34</v>
      </c>
      <c r="Z320" s="8">
        <v>34</v>
      </c>
      <c r="AA320" s="8">
        <v>3</v>
      </c>
      <c r="AB320" s="8">
        <v>1</v>
      </c>
      <c r="AC320" s="8">
        <v>3</v>
      </c>
      <c r="AD320" s="8">
        <v>2</v>
      </c>
      <c r="AE320" s="8">
        <v>1</v>
      </c>
      <c r="AF320" s="8">
        <v>18</v>
      </c>
      <c r="AG320" s="8">
        <v>26</v>
      </c>
      <c r="AH320" s="8">
        <v>1</v>
      </c>
      <c r="AI320" s="8">
        <v>1</v>
      </c>
      <c r="AJ320" s="8">
        <v>28</v>
      </c>
      <c r="AK320" s="8">
        <v>2</v>
      </c>
      <c r="AL320" s="8">
        <v>13</v>
      </c>
      <c r="AM320" s="8">
        <v>12</v>
      </c>
      <c r="AN320" s="8">
        <v>2</v>
      </c>
      <c r="AO320" s="8">
        <v>29</v>
      </c>
      <c r="AP320" s="8">
        <v>5</v>
      </c>
      <c r="AQ320" s="8">
        <v>9</v>
      </c>
      <c r="AR320" s="8">
        <v>19</v>
      </c>
      <c r="AS320" s="8">
        <v>2</v>
      </c>
      <c r="AT320" s="8">
        <v>5</v>
      </c>
      <c r="AU320" s="8">
        <v>3</v>
      </c>
      <c r="AV320" s="8">
        <v>2</v>
      </c>
      <c r="AW320" s="8">
        <v>22</v>
      </c>
      <c r="AX320" s="8">
        <v>3</v>
      </c>
      <c r="AY320" s="8">
        <v>5</v>
      </c>
      <c r="AZ320" s="8">
        <v>46</v>
      </c>
      <c r="BA320" s="8">
        <v>3</v>
      </c>
      <c r="BB320" s="8">
        <v>3</v>
      </c>
      <c r="BC320" s="8">
        <v>0</v>
      </c>
      <c r="BD320" s="8">
        <v>59</v>
      </c>
      <c r="BE320" s="8">
        <v>6</v>
      </c>
      <c r="BF320" s="8">
        <v>4</v>
      </c>
      <c r="BG320" s="8">
        <v>3</v>
      </c>
      <c r="BH320" s="8">
        <v>7</v>
      </c>
      <c r="BI320" s="8">
        <v>1</v>
      </c>
      <c r="BJ320" s="8">
        <v>10</v>
      </c>
      <c r="BK320" s="8">
        <v>2</v>
      </c>
      <c r="BL320" s="8">
        <v>2</v>
      </c>
      <c r="BM320" s="8">
        <v>3</v>
      </c>
      <c r="BN320" s="8">
        <v>5</v>
      </c>
      <c r="BO320" s="8">
        <v>0</v>
      </c>
      <c r="BP320" s="8">
        <v>3</v>
      </c>
      <c r="BQ320" s="8">
        <v>9</v>
      </c>
      <c r="BR320" s="8">
        <v>9</v>
      </c>
      <c r="BS320" s="8">
        <v>3</v>
      </c>
      <c r="BT320" s="8">
        <v>1</v>
      </c>
      <c r="BU320" s="8">
        <v>10</v>
      </c>
      <c r="BV320" s="8">
        <v>2067</v>
      </c>
      <c r="BW320" s="8">
        <v>3</v>
      </c>
      <c r="BX320" s="8">
        <v>2</v>
      </c>
      <c r="BY320" s="8">
        <v>0</v>
      </c>
      <c r="BZ320" s="8">
        <v>0</v>
      </c>
      <c r="CA320" s="8">
        <v>7</v>
      </c>
      <c r="CB320" s="8">
        <v>1</v>
      </c>
      <c r="CC320" s="8">
        <v>0</v>
      </c>
      <c r="CD320" s="8">
        <v>1</v>
      </c>
      <c r="CE320" s="8">
        <v>2</v>
      </c>
      <c r="CF320" s="8">
        <v>8</v>
      </c>
      <c r="CG320" s="8">
        <v>9</v>
      </c>
      <c r="CH320" s="8">
        <v>18</v>
      </c>
      <c r="CI320" s="8">
        <v>5</v>
      </c>
      <c r="CJ320" s="8">
        <v>3</v>
      </c>
      <c r="CK320" s="8">
        <v>2</v>
      </c>
      <c r="CL320" s="8">
        <v>13</v>
      </c>
      <c r="CM320" s="8">
        <v>1</v>
      </c>
      <c r="CN320" s="8">
        <v>1</v>
      </c>
      <c r="CO320" s="8">
        <v>1</v>
      </c>
      <c r="CP320" s="8">
        <v>1</v>
      </c>
      <c r="CQ320" s="8">
        <v>175</v>
      </c>
      <c r="CR320" s="8">
        <v>2</v>
      </c>
      <c r="CS320" s="8">
        <v>1</v>
      </c>
      <c r="CT320" s="8">
        <v>3</v>
      </c>
      <c r="CU320" s="8">
        <v>0</v>
      </c>
      <c r="CV320" s="8">
        <v>4</v>
      </c>
      <c r="CW320" s="8">
        <v>23</v>
      </c>
      <c r="CX320" s="8">
        <v>3</v>
      </c>
      <c r="CY320" s="8">
        <v>0</v>
      </c>
      <c r="CZ320" s="8">
        <v>2</v>
      </c>
      <c r="DA320" s="8">
        <v>4</v>
      </c>
      <c r="DB320" s="8">
        <v>2</v>
      </c>
      <c r="DC320" s="8">
        <v>2</v>
      </c>
      <c r="DD320" s="8">
        <v>4</v>
      </c>
      <c r="DE320" s="8">
        <v>56</v>
      </c>
      <c r="DF320" s="8">
        <v>9632</v>
      </c>
      <c r="DG320" s="8">
        <v>6</v>
      </c>
      <c r="DH320" s="8">
        <v>37</v>
      </c>
      <c r="DI320" s="8">
        <v>1</v>
      </c>
      <c r="DJ320" s="8">
        <v>20</v>
      </c>
      <c r="DK320" s="8">
        <v>69</v>
      </c>
      <c r="DL320" s="8">
        <v>18</v>
      </c>
      <c r="DM320" s="8">
        <v>13</v>
      </c>
      <c r="DN320" s="8">
        <v>10</v>
      </c>
      <c r="DO320" s="8">
        <v>7</v>
      </c>
      <c r="DP320" s="8">
        <v>13</v>
      </c>
      <c r="DQ320" s="8">
        <v>1</v>
      </c>
      <c r="DR320" s="8">
        <v>3</v>
      </c>
      <c r="DS320" s="8">
        <v>58</v>
      </c>
      <c r="DT320" s="8">
        <v>22</v>
      </c>
      <c r="DU320" s="8">
        <v>3</v>
      </c>
      <c r="DV320" s="8">
        <v>2</v>
      </c>
      <c r="DW320" s="8">
        <v>5</v>
      </c>
      <c r="DX320" s="8">
        <v>2</v>
      </c>
      <c r="DY320" s="8">
        <v>2</v>
      </c>
      <c r="DZ320" s="8">
        <v>1</v>
      </c>
      <c r="EA320" s="8">
        <v>3</v>
      </c>
      <c r="EB320" s="8">
        <v>2</v>
      </c>
      <c r="EC320" s="8">
        <v>1</v>
      </c>
      <c r="ED320" s="8">
        <v>5</v>
      </c>
      <c r="EE320" s="8">
        <v>2</v>
      </c>
      <c r="EF320" s="8">
        <v>3</v>
      </c>
      <c r="EG320" s="8">
        <v>4</v>
      </c>
    </row>
    <row r="321" spans="2:137" ht="12.75">
      <c r="B321" s="7" t="s">
        <v>111</v>
      </c>
      <c r="C321" s="8">
        <v>10</v>
      </c>
      <c r="D321" s="8">
        <v>15</v>
      </c>
      <c r="E321" s="8">
        <v>8</v>
      </c>
      <c r="F321" s="8">
        <v>2</v>
      </c>
      <c r="G321" s="8">
        <v>6</v>
      </c>
      <c r="H321" s="8">
        <v>17</v>
      </c>
      <c r="I321" s="8">
        <v>23</v>
      </c>
      <c r="J321" s="8">
        <v>2</v>
      </c>
      <c r="K321" s="8">
        <v>0</v>
      </c>
      <c r="L321" s="8">
        <v>5</v>
      </c>
      <c r="M321" s="8">
        <v>2</v>
      </c>
      <c r="N321" s="8">
        <v>47</v>
      </c>
      <c r="O321" s="8">
        <v>21</v>
      </c>
      <c r="P321" s="8">
        <v>5</v>
      </c>
      <c r="Q321" s="8">
        <v>10</v>
      </c>
      <c r="R321" s="8">
        <v>121</v>
      </c>
      <c r="S321" s="8">
        <v>35909</v>
      </c>
      <c r="T321" s="8">
        <v>1150</v>
      </c>
      <c r="U321" s="8">
        <v>5</v>
      </c>
      <c r="V321" s="8">
        <v>7</v>
      </c>
      <c r="W321" s="8">
        <v>2</v>
      </c>
      <c r="X321" s="8">
        <v>2</v>
      </c>
      <c r="Y321" s="8">
        <v>219</v>
      </c>
      <c r="Z321" s="8">
        <v>83</v>
      </c>
      <c r="AA321" s="8">
        <v>10</v>
      </c>
      <c r="AB321" s="8">
        <v>6</v>
      </c>
      <c r="AC321" s="8">
        <v>3</v>
      </c>
      <c r="AD321" s="8">
        <v>11</v>
      </c>
      <c r="AE321" s="8">
        <v>11</v>
      </c>
      <c r="AF321" s="8">
        <v>37</v>
      </c>
      <c r="AG321" s="8">
        <v>153</v>
      </c>
      <c r="AH321" s="8">
        <v>4</v>
      </c>
      <c r="AI321" s="8">
        <v>2</v>
      </c>
      <c r="AJ321" s="8">
        <v>31</v>
      </c>
      <c r="AK321" s="8">
        <v>5</v>
      </c>
      <c r="AL321" s="8">
        <v>52</v>
      </c>
      <c r="AM321" s="8">
        <v>13</v>
      </c>
      <c r="AN321" s="8">
        <v>16</v>
      </c>
      <c r="AO321" s="8">
        <v>59</v>
      </c>
      <c r="AP321" s="8">
        <v>9</v>
      </c>
      <c r="AQ321" s="8">
        <v>7</v>
      </c>
      <c r="AR321" s="8">
        <v>35</v>
      </c>
      <c r="AS321" s="8">
        <v>7</v>
      </c>
      <c r="AT321" s="8">
        <v>10</v>
      </c>
      <c r="AU321" s="8">
        <v>5</v>
      </c>
      <c r="AV321" s="8">
        <v>7</v>
      </c>
      <c r="AW321" s="8">
        <v>35</v>
      </c>
      <c r="AX321" s="8">
        <v>12</v>
      </c>
      <c r="AY321" s="8">
        <v>5</v>
      </c>
      <c r="AZ321" s="8">
        <v>283</v>
      </c>
      <c r="BA321" s="8">
        <v>18</v>
      </c>
      <c r="BB321" s="8">
        <v>6</v>
      </c>
      <c r="BC321" s="8">
        <v>11</v>
      </c>
      <c r="BD321" s="8">
        <v>80</v>
      </c>
      <c r="BE321" s="8">
        <v>4</v>
      </c>
      <c r="BF321" s="8">
        <v>7</v>
      </c>
      <c r="BG321" s="8">
        <v>6</v>
      </c>
      <c r="BH321" s="8">
        <v>7</v>
      </c>
      <c r="BI321" s="8">
        <v>4</v>
      </c>
      <c r="BJ321" s="8">
        <v>17</v>
      </c>
      <c r="BK321" s="8">
        <v>0</v>
      </c>
      <c r="BL321" s="8">
        <v>4</v>
      </c>
      <c r="BM321" s="8">
        <v>6</v>
      </c>
      <c r="BN321" s="8">
        <v>4</v>
      </c>
      <c r="BO321" s="8">
        <v>3</v>
      </c>
      <c r="BP321" s="8">
        <v>1</v>
      </c>
      <c r="BQ321" s="8">
        <v>42</v>
      </c>
      <c r="BR321" s="8">
        <v>5</v>
      </c>
      <c r="BS321" s="8">
        <v>2</v>
      </c>
      <c r="BT321" s="8">
        <v>10</v>
      </c>
      <c r="BU321" s="8">
        <v>33</v>
      </c>
      <c r="BV321" s="8">
        <v>10300</v>
      </c>
      <c r="BW321" s="8">
        <v>5</v>
      </c>
      <c r="BX321" s="8">
        <v>3</v>
      </c>
      <c r="BY321" s="8">
        <v>3</v>
      </c>
      <c r="BZ321" s="8">
        <v>3</v>
      </c>
      <c r="CA321" s="8">
        <v>24</v>
      </c>
      <c r="CB321" s="8">
        <v>4</v>
      </c>
      <c r="CC321" s="8">
        <v>1</v>
      </c>
      <c r="CD321" s="8">
        <v>2</v>
      </c>
      <c r="CE321" s="8">
        <v>4</v>
      </c>
      <c r="CF321" s="8">
        <v>18</v>
      </c>
      <c r="CG321" s="8">
        <v>18</v>
      </c>
      <c r="CH321" s="8">
        <v>19</v>
      </c>
      <c r="CI321" s="8">
        <v>14</v>
      </c>
      <c r="CJ321" s="8">
        <v>0</v>
      </c>
      <c r="CK321" s="8">
        <v>2</v>
      </c>
      <c r="CL321" s="8">
        <v>9</v>
      </c>
      <c r="CM321" s="8">
        <v>2</v>
      </c>
      <c r="CN321" s="8">
        <v>4</v>
      </c>
      <c r="CO321" s="8">
        <v>1</v>
      </c>
      <c r="CP321" s="8">
        <v>4</v>
      </c>
      <c r="CQ321" s="8">
        <v>27</v>
      </c>
      <c r="CR321" s="8">
        <v>5</v>
      </c>
      <c r="CS321" s="8">
        <v>4</v>
      </c>
      <c r="CT321" s="8">
        <v>4</v>
      </c>
      <c r="CU321" s="8">
        <v>1</v>
      </c>
      <c r="CV321" s="8">
        <v>5</v>
      </c>
      <c r="CW321" s="8">
        <v>66</v>
      </c>
      <c r="CX321" s="8">
        <v>20</v>
      </c>
      <c r="CY321" s="8">
        <v>2</v>
      </c>
      <c r="CZ321" s="8">
        <v>5</v>
      </c>
      <c r="DA321" s="8">
        <v>6</v>
      </c>
      <c r="DB321" s="8">
        <v>6</v>
      </c>
      <c r="DC321" s="8">
        <v>16</v>
      </c>
      <c r="DD321" s="8">
        <v>29</v>
      </c>
      <c r="DE321" s="8">
        <v>236</v>
      </c>
      <c r="DF321" s="8">
        <v>49318</v>
      </c>
      <c r="DG321" s="8">
        <v>43</v>
      </c>
      <c r="DH321" s="8">
        <v>149</v>
      </c>
      <c r="DI321" s="8">
        <v>7</v>
      </c>
      <c r="DJ321" s="8">
        <v>30</v>
      </c>
      <c r="DK321" s="8">
        <v>65</v>
      </c>
      <c r="DL321" s="8">
        <v>73</v>
      </c>
      <c r="DM321" s="8">
        <v>14</v>
      </c>
      <c r="DN321" s="8">
        <v>40</v>
      </c>
      <c r="DO321" s="8">
        <v>13</v>
      </c>
      <c r="DP321" s="8">
        <v>12</v>
      </c>
      <c r="DQ321" s="8">
        <v>40</v>
      </c>
      <c r="DR321" s="8">
        <v>5</v>
      </c>
      <c r="DS321" s="8">
        <v>76</v>
      </c>
      <c r="DT321" s="8">
        <v>13</v>
      </c>
      <c r="DU321" s="8">
        <v>4</v>
      </c>
      <c r="DV321" s="8">
        <v>5</v>
      </c>
      <c r="DW321" s="8">
        <v>12</v>
      </c>
      <c r="DX321" s="8">
        <v>12</v>
      </c>
      <c r="DY321" s="8">
        <v>4</v>
      </c>
      <c r="DZ321" s="8">
        <v>11</v>
      </c>
      <c r="EA321" s="8">
        <v>51</v>
      </c>
      <c r="EB321" s="8">
        <v>9</v>
      </c>
      <c r="EC321" s="8">
        <v>15</v>
      </c>
      <c r="ED321" s="8">
        <v>16</v>
      </c>
      <c r="EE321" s="8">
        <v>6</v>
      </c>
      <c r="EF321" s="8">
        <v>6</v>
      </c>
      <c r="EG321" s="8">
        <v>9</v>
      </c>
    </row>
    <row r="322" spans="1:137" ht="12.75">
      <c r="A322" s="9" t="s">
        <v>14</v>
      </c>
      <c r="C322" s="8">
        <v>13</v>
      </c>
      <c r="D322" s="8">
        <v>22</v>
      </c>
      <c r="E322" s="8">
        <v>11</v>
      </c>
      <c r="F322" s="8">
        <v>12</v>
      </c>
      <c r="G322" s="8">
        <v>6</v>
      </c>
      <c r="H322" s="8">
        <v>17</v>
      </c>
      <c r="I322" s="8">
        <v>23</v>
      </c>
      <c r="J322" s="8">
        <v>8</v>
      </c>
      <c r="K322" s="8">
        <v>0</v>
      </c>
      <c r="L322" s="8">
        <v>6</v>
      </c>
      <c r="M322" s="8">
        <v>4</v>
      </c>
      <c r="N322" s="8">
        <v>60</v>
      </c>
      <c r="O322" s="8">
        <v>29</v>
      </c>
      <c r="P322" s="8">
        <v>6</v>
      </c>
      <c r="Q322" s="8">
        <v>13</v>
      </c>
      <c r="R322" s="8">
        <v>148</v>
      </c>
      <c r="S322" s="8">
        <v>43904</v>
      </c>
      <c r="T322" s="8">
        <v>1265</v>
      </c>
      <c r="U322" s="8">
        <v>6</v>
      </c>
      <c r="V322" s="8">
        <v>11</v>
      </c>
      <c r="W322" s="8">
        <v>5</v>
      </c>
      <c r="X322" s="8">
        <v>3</v>
      </c>
      <c r="Y322" s="8">
        <v>253</v>
      </c>
      <c r="Z322" s="8">
        <v>117</v>
      </c>
      <c r="AA322" s="8">
        <v>13</v>
      </c>
      <c r="AB322" s="8">
        <v>7</v>
      </c>
      <c r="AC322" s="8">
        <v>6</v>
      </c>
      <c r="AD322" s="8">
        <v>13</v>
      </c>
      <c r="AE322" s="8">
        <v>12</v>
      </c>
      <c r="AF322" s="8">
        <v>55</v>
      </c>
      <c r="AG322" s="8">
        <v>179</v>
      </c>
      <c r="AH322" s="8">
        <v>5</v>
      </c>
      <c r="AI322" s="8">
        <v>3</v>
      </c>
      <c r="AJ322" s="8">
        <v>59</v>
      </c>
      <c r="AK322" s="8">
        <v>7</v>
      </c>
      <c r="AL322" s="8">
        <v>65</v>
      </c>
      <c r="AM322" s="8">
        <v>25</v>
      </c>
      <c r="AN322" s="8">
        <v>18</v>
      </c>
      <c r="AO322" s="8">
        <v>88</v>
      </c>
      <c r="AP322" s="8">
        <v>14</v>
      </c>
      <c r="AQ322" s="8">
        <v>16</v>
      </c>
      <c r="AR322" s="8">
        <v>54</v>
      </c>
      <c r="AS322" s="8">
        <v>9</v>
      </c>
      <c r="AT322" s="8">
        <v>15</v>
      </c>
      <c r="AU322" s="8">
        <v>8</v>
      </c>
      <c r="AV322" s="8">
        <v>9</v>
      </c>
      <c r="AW322" s="8">
        <v>57</v>
      </c>
      <c r="AX322" s="8">
        <v>15</v>
      </c>
      <c r="AY322" s="8">
        <v>10</v>
      </c>
      <c r="AZ322" s="8">
        <v>329</v>
      </c>
      <c r="BA322" s="8">
        <v>21</v>
      </c>
      <c r="BB322" s="8">
        <v>9</v>
      </c>
      <c r="BC322" s="8">
        <v>11</v>
      </c>
      <c r="BD322" s="8">
        <v>139</v>
      </c>
      <c r="BE322" s="8">
        <v>10</v>
      </c>
      <c r="BF322" s="8">
        <v>11</v>
      </c>
      <c r="BG322" s="8">
        <v>9</v>
      </c>
      <c r="BH322" s="8">
        <v>14</v>
      </c>
      <c r="BI322" s="8">
        <v>5</v>
      </c>
      <c r="BJ322" s="8">
        <v>27</v>
      </c>
      <c r="BK322" s="8">
        <v>2</v>
      </c>
      <c r="BL322" s="8">
        <v>6</v>
      </c>
      <c r="BM322" s="8">
        <v>9</v>
      </c>
      <c r="BN322" s="8">
        <v>9</v>
      </c>
      <c r="BO322" s="8">
        <v>3</v>
      </c>
      <c r="BP322" s="8">
        <v>4</v>
      </c>
      <c r="BQ322" s="8">
        <v>51</v>
      </c>
      <c r="BR322" s="8">
        <v>14</v>
      </c>
      <c r="BS322" s="8">
        <v>5</v>
      </c>
      <c r="BT322" s="8">
        <v>11</v>
      </c>
      <c r="BU322" s="8">
        <v>43</v>
      </c>
      <c r="BV322" s="8">
        <v>12367</v>
      </c>
      <c r="BW322" s="8">
        <v>8</v>
      </c>
      <c r="BX322" s="8">
        <v>5</v>
      </c>
      <c r="BY322" s="8">
        <v>3</v>
      </c>
      <c r="BZ322" s="8">
        <v>3</v>
      </c>
      <c r="CA322" s="8">
        <v>31</v>
      </c>
      <c r="CB322" s="8">
        <v>5</v>
      </c>
      <c r="CC322" s="8">
        <v>1</v>
      </c>
      <c r="CD322" s="8">
        <v>3</v>
      </c>
      <c r="CE322" s="8">
        <v>6</v>
      </c>
      <c r="CF322" s="8">
        <v>26</v>
      </c>
      <c r="CG322" s="8">
        <v>27</v>
      </c>
      <c r="CH322" s="8">
        <v>37</v>
      </c>
      <c r="CI322" s="8">
        <v>19</v>
      </c>
      <c r="CJ322" s="8">
        <v>3</v>
      </c>
      <c r="CK322" s="8">
        <v>4</v>
      </c>
      <c r="CL322" s="8">
        <v>22</v>
      </c>
      <c r="CM322" s="8">
        <v>3</v>
      </c>
      <c r="CN322" s="8">
        <v>5</v>
      </c>
      <c r="CO322" s="8">
        <v>2</v>
      </c>
      <c r="CP322" s="8">
        <v>5</v>
      </c>
      <c r="CQ322" s="8">
        <v>202</v>
      </c>
      <c r="CR322" s="8">
        <v>7</v>
      </c>
      <c r="CS322" s="8">
        <v>5</v>
      </c>
      <c r="CT322" s="8">
        <v>7</v>
      </c>
      <c r="CU322" s="8">
        <v>1</v>
      </c>
      <c r="CV322" s="8">
        <v>9</v>
      </c>
      <c r="CW322" s="8">
        <v>89</v>
      </c>
      <c r="CX322" s="8">
        <v>23</v>
      </c>
      <c r="CY322" s="8">
        <v>2</v>
      </c>
      <c r="CZ322" s="8">
        <v>7</v>
      </c>
      <c r="DA322" s="8">
        <v>10</v>
      </c>
      <c r="DB322" s="8">
        <v>8</v>
      </c>
      <c r="DC322" s="8">
        <v>18</v>
      </c>
      <c r="DD322" s="8">
        <v>33</v>
      </c>
      <c r="DE322" s="8">
        <v>292</v>
      </c>
      <c r="DF322" s="8">
        <v>58950</v>
      </c>
      <c r="DG322" s="8">
        <v>49</v>
      </c>
      <c r="DH322" s="8">
        <v>186</v>
      </c>
      <c r="DI322" s="8">
        <v>8</v>
      </c>
      <c r="DJ322" s="8">
        <v>50</v>
      </c>
      <c r="DK322" s="8">
        <v>134</v>
      </c>
      <c r="DL322" s="8">
        <v>91</v>
      </c>
      <c r="DM322" s="8">
        <v>27</v>
      </c>
      <c r="DN322" s="8">
        <v>50</v>
      </c>
      <c r="DO322" s="8">
        <v>20</v>
      </c>
      <c r="DP322" s="8">
        <v>25</v>
      </c>
      <c r="DQ322" s="8">
        <v>41</v>
      </c>
      <c r="DR322" s="8">
        <v>8</v>
      </c>
      <c r="DS322" s="8">
        <v>134</v>
      </c>
      <c r="DT322" s="8">
        <v>35</v>
      </c>
      <c r="DU322" s="8">
        <v>7</v>
      </c>
      <c r="DV322" s="8">
        <v>7</v>
      </c>
      <c r="DW322" s="8">
        <v>17</v>
      </c>
      <c r="DX322" s="8">
        <v>14</v>
      </c>
      <c r="DY322" s="8">
        <v>6</v>
      </c>
      <c r="DZ322" s="8">
        <v>12</v>
      </c>
      <c r="EA322" s="8">
        <v>54</v>
      </c>
      <c r="EB322" s="8">
        <v>11</v>
      </c>
      <c r="EC322" s="8">
        <v>16</v>
      </c>
      <c r="ED322" s="8">
        <v>21</v>
      </c>
      <c r="EE322" s="8">
        <v>8</v>
      </c>
      <c r="EF322" s="8">
        <v>9</v>
      </c>
      <c r="EG322" s="8">
        <v>13</v>
      </c>
    </row>
    <row r="323" spans="2:137" s="10" customFormat="1" ht="12.75">
      <c r="B323" s="11" t="s">
        <v>118</v>
      </c>
      <c r="C323" s="12">
        <f aca="true" t="shared" si="163" ref="C323:AH323">C322/120747</f>
        <v>0.00010766313034692373</v>
      </c>
      <c r="D323" s="12">
        <f t="shared" si="163"/>
        <v>0.0001821991436640248</v>
      </c>
      <c r="E323" s="12">
        <f t="shared" si="163"/>
        <v>9.10995718320124E-05</v>
      </c>
      <c r="F323" s="12">
        <f t="shared" si="163"/>
        <v>9.938135108946806E-05</v>
      </c>
      <c r="G323" s="12">
        <f t="shared" si="163"/>
        <v>4.969067554473403E-05</v>
      </c>
      <c r="H323" s="12">
        <f t="shared" si="163"/>
        <v>0.00014079024737674643</v>
      </c>
      <c r="I323" s="12">
        <f t="shared" si="163"/>
        <v>0.00019048092292148046</v>
      </c>
      <c r="J323" s="12">
        <f t="shared" si="163"/>
        <v>6.625423405964537E-05</v>
      </c>
      <c r="K323" s="12">
        <f t="shared" si="163"/>
        <v>0</v>
      </c>
      <c r="L323" s="12">
        <f t="shared" si="163"/>
        <v>4.969067554473403E-05</v>
      </c>
      <c r="M323" s="12">
        <f t="shared" si="163"/>
        <v>3.3127117029822685E-05</v>
      </c>
      <c r="N323" s="12">
        <f t="shared" si="163"/>
        <v>0.0004969067554473403</v>
      </c>
      <c r="O323" s="12">
        <f t="shared" si="163"/>
        <v>0.00024017159846621448</v>
      </c>
      <c r="P323" s="12">
        <f t="shared" si="163"/>
        <v>4.969067554473403E-05</v>
      </c>
      <c r="Q323" s="12">
        <f t="shared" si="163"/>
        <v>0.00010766313034692373</v>
      </c>
      <c r="R323" s="12">
        <f t="shared" si="163"/>
        <v>0.0012257033301034395</v>
      </c>
      <c r="S323" s="12">
        <f t="shared" si="163"/>
        <v>0.3636032365193338</v>
      </c>
      <c r="T323" s="12">
        <f t="shared" si="163"/>
        <v>0.010476450760681424</v>
      </c>
      <c r="U323" s="12">
        <f t="shared" si="163"/>
        <v>4.969067554473403E-05</v>
      </c>
      <c r="V323" s="12">
        <f t="shared" si="163"/>
        <v>9.10995718320124E-05</v>
      </c>
      <c r="W323" s="12">
        <f t="shared" si="163"/>
        <v>4.140889628727836E-05</v>
      </c>
      <c r="X323" s="12">
        <f t="shared" si="163"/>
        <v>2.4845337772367015E-05</v>
      </c>
      <c r="Y323" s="12">
        <f t="shared" si="163"/>
        <v>0.002095290152136285</v>
      </c>
      <c r="Z323" s="12">
        <f t="shared" si="163"/>
        <v>0.0009689681731223136</v>
      </c>
      <c r="AA323" s="12">
        <f t="shared" si="163"/>
        <v>0.00010766313034692373</v>
      </c>
      <c r="AB323" s="12">
        <f t="shared" si="163"/>
        <v>5.7972454802189704E-05</v>
      </c>
      <c r="AC323" s="12">
        <f t="shared" si="163"/>
        <v>4.969067554473403E-05</v>
      </c>
      <c r="AD323" s="12">
        <f t="shared" si="163"/>
        <v>0.00010766313034692373</v>
      </c>
      <c r="AE323" s="12">
        <f t="shared" si="163"/>
        <v>9.938135108946806E-05</v>
      </c>
      <c r="AF323" s="12">
        <f t="shared" si="163"/>
        <v>0.00045549785916006196</v>
      </c>
      <c r="AG323" s="12">
        <f t="shared" si="163"/>
        <v>0.0014824384870845652</v>
      </c>
      <c r="AH323" s="12">
        <f t="shared" si="163"/>
        <v>4.140889628727836E-05</v>
      </c>
      <c r="AI323" s="12">
        <f aca="true" t="shared" si="164" ref="AI323:CT323">AI322/120747</f>
        <v>2.4845337772367015E-05</v>
      </c>
      <c r="AJ323" s="12">
        <f t="shared" si="164"/>
        <v>0.0004886249761898847</v>
      </c>
      <c r="AK323" s="12">
        <f t="shared" si="164"/>
        <v>5.7972454802189704E-05</v>
      </c>
      <c r="AL323" s="12">
        <f t="shared" si="164"/>
        <v>0.0005383156517346187</v>
      </c>
      <c r="AM323" s="12">
        <f t="shared" si="164"/>
        <v>0.0002070444814363918</v>
      </c>
      <c r="AN323" s="12">
        <f t="shared" si="164"/>
        <v>0.0001490720266342021</v>
      </c>
      <c r="AO323" s="12">
        <f t="shared" si="164"/>
        <v>0.0007287965746560992</v>
      </c>
      <c r="AP323" s="12">
        <f t="shared" si="164"/>
        <v>0.00011594490960437941</v>
      </c>
      <c r="AQ323" s="12">
        <f t="shared" si="164"/>
        <v>0.00013250846811929074</v>
      </c>
      <c r="AR323" s="12">
        <f t="shared" si="164"/>
        <v>0.0004472160799026063</v>
      </c>
      <c r="AS323" s="12">
        <f t="shared" si="164"/>
        <v>7.453601331710105E-05</v>
      </c>
      <c r="AT323" s="12">
        <f t="shared" si="164"/>
        <v>0.00012422668886183507</v>
      </c>
      <c r="AU323" s="12">
        <f t="shared" si="164"/>
        <v>6.625423405964537E-05</v>
      </c>
      <c r="AV323" s="12">
        <f t="shared" si="164"/>
        <v>7.453601331710105E-05</v>
      </c>
      <c r="AW323" s="12">
        <f t="shared" si="164"/>
        <v>0.0004720614176749733</v>
      </c>
      <c r="AX323" s="12">
        <f t="shared" si="164"/>
        <v>0.00012422668886183507</v>
      </c>
      <c r="AY323" s="12">
        <f t="shared" si="164"/>
        <v>8.281779257455672E-05</v>
      </c>
      <c r="AZ323" s="12">
        <f t="shared" si="164"/>
        <v>0.002724705375702916</v>
      </c>
      <c r="BA323" s="12">
        <f t="shared" si="164"/>
        <v>0.0001739173644065691</v>
      </c>
      <c r="BB323" s="12">
        <f t="shared" si="164"/>
        <v>7.453601331710105E-05</v>
      </c>
      <c r="BC323" s="12">
        <f t="shared" si="164"/>
        <v>9.10995718320124E-05</v>
      </c>
      <c r="BD323" s="12">
        <f t="shared" si="164"/>
        <v>0.0011511673167863383</v>
      </c>
      <c r="BE323" s="12">
        <f t="shared" si="164"/>
        <v>8.281779257455672E-05</v>
      </c>
      <c r="BF323" s="12">
        <f t="shared" si="164"/>
        <v>9.10995718320124E-05</v>
      </c>
      <c r="BG323" s="12">
        <f t="shared" si="164"/>
        <v>7.453601331710105E-05</v>
      </c>
      <c r="BH323" s="12">
        <f t="shared" si="164"/>
        <v>0.00011594490960437941</v>
      </c>
      <c r="BI323" s="12">
        <f t="shared" si="164"/>
        <v>4.140889628727836E-05</v>
      </c>
      <c r="BJ323" s="12">
        <f t="shared" si="164"/>
        <v>0.00022360803995130315</v>
      </c>
      <c r="BK323" s="12">
        <f t="shared" si="164"/>
        <v>1.6563558514911342E-05</v>
      </c>
      <c r="BL323" s="12">
        <f t="shared" si="164"/>
        <v>4.969067554473403E-05</v>
      </c>
      <c r="BM323" s="12">
        <f t="shared" si="164"/>
        <v>7.453601331710105E-05</v>
      </c>
      <c r="BN323" s="12">
        <f t="shared" si="164"/>
        <v>7.453601331710105E-05</v>
      </c>
      <c r="BO323" s="12">
        <f t="shared" si="164"/>
        <v>2.4845337772367015E-05</v>
      </c>
      <c r="BP323" s="12">
        <f t="shared" si="164"/>
        <v>3.3127117029822685E-05</v>
      </c>
      <c r="BQ323" s="12">
        <f t="shared" si="164"/>
        <v>0.00042237074213023924</v>
      </c>
      <c r="BR323" s="12">
        <f t="shared" si="164"/>
        <v>0.00011594490960437941</v>
      </c>
      <c r="BS323" s="12">
        <f t="shared" si="164"/>
        <v>4.140889628727836E-05</v>
      </c>
      <c r="BT323" s="12">
        <f t="shared" si="164"/>
        <v>9.10995718320124E-05</v>
      </c>
      <c r="BU323" s="12">
        <f t="shared" si="164"/>
        <v>0.00035611650807059386</v>
      </c>
      <c r="BV323" s="12">
        <f t="shared" si="164"/>
        <v>0.10242076407695429</v>
      </c>
      <c r="BW323" s="12">
        <f t="shared" si="164"/>
        <v>6.625423405964537E-05</v>
      </c>
      <c r="BX323" s="12">
        <f t="shared" si="164"/>
        <v>4.140889628727836E-05</v>
      </c>
      <c r="BY323" s="12">
        <f t="shared" si="164"/>
        <v>2.4845337772367015E-05</v>
      </c>
      <c r="BZ323" s="12">
        <f t="shared" si="164"/>
        <v>2.4845337772367015E-05</v>
      </c>
      <c r="CA323" s="12">
        <f t="shared" si="164"/>
        <v>0.0002567351569811258</v>
      </c>
      <c r="CB323" s="12">
        <f t="shared" si="164"/>
        <v>4.140889628727836E-05</v>
      </c>
      <c r="CC323" s="12">
        <f t="shared" si="164"/>
        <v>8.281779257455671E-06</v>
      </c>
      <c r="CD323" s="12">
        <f t="shared" si="164"/>
        <v>2.4845337772367015E-05</v>
      </c>
      <c r="CE323" s="12">
        <f t="shared" si="164"/>
        <v>4.969067554473403E-05</v>
      </c>
      <c r="CF323" s="12">
        <f t="shared" si="164"/>
        <v>0.00021532626069384745</v>
      </c>
      <c r="CG323" s="12">
        <f t="shared" si="164"/>
        <v>0.00022360803995130315</v>
      </c>
      <c r="CH323" s="12">
        <f t="shared" si="164"/>
        <v>0.00030642583252585986</v>
      </c>
      <c r="CI323" s="12">
        <f t="shared" si="164"/>
        <v>0.00015735380589165776</v>
      </c>
      <c r="CJ323" s="12">
        <f t="shared" si="164"/>
        <v>2.4845337772367015E-05</v>
      </c>
      <c r="CK323" s="12">
        <f t="shared" si="164"/>
        <v>3.3127117029822685E-05</v>
      </c>
      <c r="CL323" s="12">
        <f t="shared" si="164"/>
        <v>0.0001821991436640248</v>
      </c>
      <c r="CM323" s="12">
        <f t="shared" si="164"/>
        <v>2.4845337772367015E-05</v>
      </c>
      <c r="CN323" s="12">
        <f t="shared" si="164"/>
        <v>4.140889628727836E-05</v>
      </c>
      <c r="CO323" s="12">
        <f t="shared" si="164"/>
        <v>1.6563558514911342E-05</v>
      </c>
      <c r="CP323" s="12">
        <f t="shared" si="164"/>
        <v>4.140889628727836E-05</v>
      </c>
      <c r="CQ323" s="12">
        <f t="shared" si="164"/>
        <v>0.0016729194100060457</v>
      </c>
      <c r="CR323" s="12">
        <f t="shared" si="164"/>
        <v>5.7972454802189704E-05</v>
      </c>
      <c r="CS323" s="12">
        <f t="shared" si="164"/>
        <v>4.140889628727836E-05</v>
      </c>
      <c r="CT323" s="12">
        <f t="shared" si="164"/>
        <v>5.7972454802189704E-05</v>
      </c>
      <c r="CU323" s="12">
        <f aca="true" t="shared" si="165" ref="CU323:EG323">CU322/120747</f>
        <v>8.281779257455671E-06</v>
      </c>
      <c r="CV323" s="12">
        <f t="shared" si="165"/>
        <v>7.453601331710105E-05</v>
      </c>
      <c r="CW323" s="12">
        <f t="shared" si="165"/>
        <v>0.0007370783539135548</v>
      </c>
      <c r="CX323" s="12">
        <f t="shared" si="165"/>
        <v>0.00019048092292148046</v>
      </c>
      <c r="CY323" s="12">
        <f t="shared" si="165"/>
        <v>1.6563558514911342E-05</v>
      </c>
      <c r="CZ323" s="12">
        <f t="shared" si="165"/>
        <v>5.7972454802189704E-05</v>
      </c>
      <c r="DA323" s="12">
        <f t="shared" si="165"/>
        <v>8.281779257455672E-05</v>
      </c>
      <c r="DB323" s="12">
        <f t="shared" si="165"/>
        <v>6.625423405964537E-05</v>
      </c>
      <c r="DC323" s="12">
        <f t="shared" si="165"/>
        <v>0.0001490720266342021</v>
      </c>
      <c r="DD323" s="12">
        <f t="shared" si="165"/>
        <v>0.00027329871549603714</v>
      </c>
      <c r="DE323" s="12">
        <f t="shared" si="165"/>
        <v>0.002418279543177056</v>
      </c>
      <c r="DF323" s="12">
        <f t="shared" si="165"/>
        <v>0.48821088722701184</v>
      </c>
      <c r="DG323" s="12">
        <f t="shared" si="165"/>
        <v>0.0004058071836153279</v>
      </c>
      <c r="DH323" s="12">
        <f t="shared" si="165"/>
        <v>0.0015404109418867549</v>
      </c>
      <c r="DI323" s="12">
        <f t="shared" si="165"/>
        <v>6.625423405964537E-05</v>
      </c>
      <c r="DJ323" s="12">
        <f t="shared" si="165"/>
        <v>0.0004140889628727836</v>
      </c>
      <c r="DK323" s="12">
        <f t="shared" si="165"/>
        <v>0.00110975842049906</v>
      </c>
      <c r="DL323" s="12">
        <f t="shared" si="165"/>
        <v>0.0007536419124284661</v>
      </c>
      <c r="DM323" s="12">
        <f t="shared" si="165"/>
        <v>0.00022360803995130315</v>
      </c>
      <c r="DN323" s="12">
        <f t="shared" si="165"/>
        <v>0.0004140889628727836</v>
      </c>
      <c r="DO323" s="12">
        <f t="shared" si="165"/>
        <v>0.00016563558514911343</v>
      </c>
      <c r="DP323" s="12">
        <f t="shared" si="165"/>
        <v>0.0002070444814363918</v>
      </c>
      <c r="DQ323" s="12">
        <f t="shared" si="165"/>
        <v>0.00033955294955568253</v>
      </c>
      <c r="DR323" s="12">
        <f t="shared" si="165"/>
        <v>6.625423405964537E-05</v>
      </c>
      <c r="DS323" s="12">
        <f t="shared" si="165"/>
        <v>0.00110975842049906</v>
      </c>
      <c r="DT323" s="12">
        <f t="shared" si="165"/>
        <v>0.00028986227401094853</v>
      </c>
      <c r="DU323" s="12">
        <f t="shared" si="165"/>
        <v>5.7972454802189704E-05</v>
      </c>
      <c r="DV323" s="12">
        <f t="shared" si="165"/>
        <v>5.7972454802189704E-05</v>
      </c>
      <c r="DW323" s="12">
        <f t="shared" si="165"/>
        <v>0.00014079024737674643</v>
      </c>
      <c r="DX323" s="12">
        <f t="shared" si="165"/>
        <v>0.00011594490960437941</v>
      </c>
      <c r="DY323" s="12">
        <f t="shared" si="165"/>
        <v>4.969067554473403E-05</v>
      </c>
      <c r="DZ323" s="12">
        <f t="shared" si="165"/>
        <v>9.938135108946806E-05</v>
      </c>
      <c r="EA323" s="12">
        <f t="shared" si="165"/>
        <v>0.0004472160799026063</v>
      </c>
      <c r="EB323" s="12">
        <f t="shared" si="165"/>
        <v>9.10995718320124E-05</v>
      </c>
      <c r="EC323" s="12">
        <f t="shared" si="165"/>
        <v>0.00013250846811929074</v>
      </c>
      <c r="ED323" s="12">
        <f t="shared" si="165"/>
        <v>0.0001739173644065691</v>
      </c>
      <c r="EE323" s="12">
        <f t="shared" si="165"/>
        <v>6.625423405964537E-05</v>
      </c>
      <c r="EF323" s="12">
        <f t="shared" si="165"/>
        <v>7.453601331710105E-05</v>
      </c>
      <c r="EG323" s="12">
        <f t="shared" si="165"/>
        <v>0.00010766313034692373</v>
      </c>
    </row>
    <row r="324" spans="2:137" ht="4.5" customHeight="1">
      <c r="B324" s="13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  <c r="CA324" s="8"/>
      <c r="CB324" s="8"/>
      <c r="CC324" s="8"/>
      <c r="CD324" s="8"/>
      <c r="CE324" s="8"/>
      <c r="CF324" s="8"/>
      <c r="CG324" s="8"/>
      <c r="CH324" s="8"/>
      <c r="CI324" s="8"/>
      <c r="CJ324" s="8"/>
      <c r="CK324" s="8"/>
      <c r="CL324" s="8"/>
      <c r="CM324" s="8"/>
      <c r="CN324" s="8"/>
      <c r="CO324" s="8"/>
      <c r="CP324" s="8"/>
      <c r="CQ324" s="8"/>
      <c r="CR324" s="8"/>
      <c r="CS324" s="8"/>
      <c r="CT324" s="8"/>
      <c r="CU324" s="8"/>
      <c r="CV324" s="8"/>
      <c r="CW324" s="8"/>
      <c r="CX324" s="8"/>
      <c r="CY324" s="8"/>
      <c r="CZ324" s="8"/>
      <c r="DA324" s="8"/>
      <c r="DB324" s="8"/>
      <c r="DC324" s="8"/>
      <c r="DD324" s="8"/>
      <c r="DE324" s="8"/>
      <c r="DF324" s="8"/>
      <c r="DG324" s="8"/>
      <c r="DH324" s="8"/>
      <c r="DI324" s="8"/>
      <c r="DJ324" s="8"/>
      <c r="DK324" s="8"/>
      <c r="DL324" s="8"/>
      <c r="DM324" s="8"/>
      <c r="DN324" s="8"/>
      <c r="DO324" s="8"/>
      <c r="DP324" s="8"/>
      <c r="DQ324" s="8"/>
      <c r="DR324" s="8"/>
      <c r="DS324" s="8"/>
      <c r="DT324" s="8"/>
      <c r="DU324" s="8"/>
      <c r="DV324" s="8"/>
      <c r="DW324" s="8"/>
      <c r="DX324" s="8"/>
      <c r="DY324" s="8"/>
      <c r="DZ324" s="8"/>
      <c r="EA324" s="8"/>
      <c r="EB324" s="8"/>
      <c r="EC324" s="8"/>
      <c r="ED324" s="8"/>
      <c r="EE324" s="8"/>
      <c r="EF324" s="8"/>
      <c r="EG324" s="8"/>
    </row>
    <row r="325" spans="1:137" ht="12.75">
      <c r="A325" s="3" t="s">
        <v>116</v>
      </c>
      <c r="B325" s="13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  <c r="BX325" s="8"/>
      <c r="BY325" s="8"/>
      <c r="BZ325" s="8"/>
      <c r="CA325" s="8"/>
      <c r="CB325" s="8"/>
      <c r="CC325" s="8"/>
      <c r="CD325" s="8"/>
      <c r="CE325" s="8"/>
      <c r="CF325" s="8"/>
      <c r="CG325" s="8"/>
      <c r="CH325" s="8"/>
      <c r="CI325" s="8"/>
      <c r="CJ325" s="8"/>
      <c r="CK325" s="8"/>
      <c r="CL325" s="8"/>
      <c r="CM325" s="8"/>
      <c r="CN325" s="8"/>
      <c r="CO325" s="8"/>
      <c r="CP325" s="8"/>
      <c r="CQ325" s="8"/>
      <c r="CR325" s="8"/>
      <c r="CS325" s="8"/>
      <c r="CT325" s="8"/>
      <c r="CU325" s="8"/>
      <c r="CV325" s="8"/>
      <c r="CW325" s="8"/>
      <c r="CX325" s="8"/>
      <c r="CY325" s="8"/>
      <c r="CZ325" s="8"/>
      <c r="DA325" s="8"/>
      <c r="DB325" s="8"/>
      <c r="DC325" s="8"/>
      <c r="DD325" s="8"/>
      <c r="DE325" s="8"/>
      <c r="DF325" s="8"/>
      <c r="DG325" s="8"/>
      <c r="DH325" s="8"/>
      <c r="DI325" s="8"/>
      <c r="DJ325" s="8"/>
      <c r="DK325" s="8"/>
      <c r="DL325" s="8"/>
      <c r="DM325" s="8"/>
      <c r="DN325" s="8"/>
      <c r="DO325" s="8"/>
      <c r="DP325" s="8"/>
      <c r="DQ325" s="8"/>
      <c r="DR325" s="8"/>
      <c r="DS325" s="8"/>
      <c r="DT325" s="8"/>
      <c r="DU325" s="8"/>
      <c r="DV325" s="8"/>
      <c r="DW325" s="8"/>
      <c r="DX325" s="8"/>
      <c r="DY325" s="8"/>
      <c r="DZ325" s="8"/>
      <c r="EA325" s="8"/>
      <c r="EB325" s="8"/>
      <c r="EC325" s="8"/>
      <c r="ED325" s="8"/>
      <c r="EE325" s="8"/>
      <c r="EF325" s="8"/>
      <c r="EG325" s="8"/>
    </row>
    <row r="326" spans="2:137" ht="12.75">
      <c r="B326" s="7" t="s">
        <v>111</v>
      </c>
      <c r="C326" s="8">
        <v>9</v>
      </c>
      <c r="D326" s="8">
        <v>31</v>
      </c>
      <c r="E326" s="8">
        <v>10</v>
      </c>
      <c r="F326" s="8">
        <v>9</v>
      </c>
      <c r="G326" s="8">
        <v>27</v>
      </c>
      <c r="H326" s="8">
        <v>31</v>
      </c>
      <c r="I326" s="8">
        <v>105</v>
      </c>
      <c r="J326" s="8">
        <v>2</v>
      </c>
      <c r="K326" s="8">
        <v>8</v>
      </c>
      <c r="L326" s="8">
        <v>8</v>
      </c>
      <c r="M326" s="8">
        <v>8</v>
      </c>
      <c r="N326" s="8">
        <v>56</v>
      </c>
      <c r="O326" s="8">
        <v>50</v>
      </c>
      <c r="P326" s="8">
        <v>12</v>
      </c>
      <c r="Q326" s="8">
        <v>4</v>
      </c>
      <c r="R326" s="8">
        <v>96</v>
      </c>
      <c r="S326" s="8">
        <v>38135</v>
      </c>
      <c r="T326" s="8">
        <v>3527</v>
      </c>
      <c r="U326" s="8">
        <v>7</v>
      </c>
      <c r="V326" s="8">
        <v>14</v>
      </c>
      <c r="W326" s="8">
        <v>5</v>
      </c>
      <c r="X326" s="8">
        <v>5</v>
      </c>
      <c r="Y326" s="8">
        <v>168</v>
      </c>
      <c r="Z326" s="8">
        <v>228</v>
      </c>
      <c r="AA326" s="8">
        <v>4</v>
      </c>
      <c r="AB326" s="8">
        <v>12</v>
      </c>
      <c r="AC326" s="8">
        <v>3</v>
      </c>
      <c r="AD326" s="8">
        <v>15</v>
      </c>
      <c r="AE326" s="8">
        <v>13</v>
      </c>
      <c r="AF326" s="8">
        <v>47</v>
      </c>
      <c r="AG326" s="8">
        <v>373</v>
      </c>
      <c r="AH326" s="8">
        <v>6</v>
      </c>
      <c r="AI326" s="8">
        <v>1</v>
      </c>
      <c r="AJ326" s="8">
        <v>25</v>
      </c>
      <c r="AK326" s="8">
        <v>10</v>
      </c>
      <c r="AL326" s="8">
        <v>169</v>
      </c>
      <c r="AM326" s="8">
        <v>11</v>
      </c>
      <c r="AN326" s="8">
        <v>11</v>
      </c>
      <c r="AO326" s="8">
        <v>67</v>
      </c>
      <c r="AP326" s="8">
        <v>37</v>
      </c>
      <c r="AQ326" s="8">
        <v>19</v>
      </c>
      <c r="AR326" s="8">
        <v>26</v>
      </c>
      <c r="AS326" s="8">
        <v>14</v>
      </c>
      <c r="AT326" s="8">
        <v>31</v>
      </c>
      <c r="AU326" s="8">
        <v>13</v>
      </c>
      <c r="AV326" s="8">
        <v>19</v>
      </c>
      <c r="AW326" s="8">
        <v>15</v>
      </c>
      <c r="AX326" s="8">
        <v>23</v>
      </c>
      <c r="AY326" s="8">
        <v>5</v>
      </c>
      <c r="AZ326" s="8">
        <v>575</v>
      </c>
      <c r="BA326" s="8">
        <v>21</v>
      </c>
      <c r="BB326" s="8">
        <v>9</v>
      </c>
      <c r="BC326" s="8">
        <v>32</v>
      </c>
      <c r="BD326" s="8">
        <v>47</v>
      </c>
      <c r="BE326" s="8">
        <v>4</v>
      </c>
      <c r="BF326" s="8">
        <v>6</v>
      </c>
      <c r="BG326" s="8">
        <v>9</v>
      </c>
      <c r="BH326" s="8">
        <v>18</v>
      </c>
      <c r="BI326" s="8">
        <v>4</v>
      </c>
      <c r="BJ326" s="8">
        <v>9</v>
      </c>
      <c r="BK326" s="8">
        <v>3</v>
      </c>
      <c r="BL326" s="8">
        <v>2</v>
      </c>
      <c r="BM326" s="8">
        <v>5</v>
      </c>
      <c r="BN326" s="8">
        <v>7</v>
      </c>
      <c r="BO326" s="8">
        <v>10</v>
      </c>
      <c r="BP326" s="8">
        <v>3</v>
      </c>
      <c r="BQ326" s="8">
        <v>118</v>
      </c>
      <c r="BR326" s="8">
        <v>11</v>
      </c>
      <c r="BS326" s="8">
        <v>14</v>
      </c>
      <c r="BT326" s="8">
        <v>8</v>
      </c>
      <c r="BU326" s="8">
        <v>78</v>
      </c>
      <c r="BV326" s="8">
        <v>28853</v>
      </c>
      <c r="BW326" s="8">
        <v>6</v>
      </c>
      <c r="BX326" s="8">
        <v>4</v>
      </c>
      <c r="BY326" s="8">
        <v>7</v>
      </c>
      <c r="BZ326" s="8">
        <v>5</v>
      </c>
      <c r="CA326" s="8">
        <v>24</v>
      </c>
      <c r="CB326" s="8">
        <v>2</v>
      </c>
      <c r="CC326" s="8">
        <v>4</v>
      </c>
      <c r="CD326" s="8">
        <v>6</v>
      </c>
      <c r="CE326" s="8">
        <v>6</v>
      </c>
      <c r="CF326" s="8">
        <v>7</v>
      </c>
      <c r="CG326" s="8">
        <v>55</v>
      </c>
      <c r="CH326" s="8">
        <v>12</v>
      </c>
      <c r="CI326" s="8">
        <v>38</v>
      </c>
      <c r="CJ326" s="8">
        <v>2</v>
      </c>
      <c r="CK326" s="8">
        <v>10</v>
      </c>
      <c r="CL326" s="8">
        <v>9</v>
      </c>
      <c r="CM326" s="8">
        <v>4</v>
      </c>
      <c r="CN326" s="8">
        <v>11</v>
      </c>
      <c r="CO326" s="8">
        <v>3</v>
      </c>
      <c r="CP326" s="8">
        <v>14</v>
      </c>
      <c r="CQ326" s="8">
        <v>16</v>
      </c>
      <c r="CR326" s="8">
        <v>4</v>
      </c>
      <c r="CS326" s="8">
        <v>2</v>
      </c>
      <c r="CT326" s="8">
        <v>1</v>
      </c>
      <c r="CU326" s="8">
        <v>4</v>
      </c>
      <c r="CV326" s="8">
        <v>15</v>
      </c>
      <c r="CW326" s="8">
        <v>99</v>
      </c>
      <c r="CX326" s="8">
        <v>55</v>
      </c>
      <c r="CY326" s="8">
        <v>9</v>
      </c>
      <c r="CZ326" s="8">
        <v>28</v>
      </c>
      <c r="DA326" s="8">
        <v>13</v>
      </c>
      <c r="DB326" s="8">
        <v>4</v>
      </c>
      <c r="DC326" s="8">
        <v>57</v>
      </c>
      <c r="DD326" s="8">
        <v>49</v>
      </c>
      <c r="DE326" s="8">
        <v>561</v>
      </c>
      <c r="DF326" s="8">
        <v>143963</v>
      </c>
      <c r="DG326" s="8">
        <v>35</v>
      </c>
      <c r="DH326" s="8">
        <v>304</v>
      </c>
      <c r="DI326" s="8">
        <v>15</v>
      </c>
      <c r="DJ326" s="8">
        <v>18</v>
      </c>
      <c r="DK326" s="8">
        <v>51</v>
      </c>
      <c r="DL326" s="8">
        <v>171</v>
      </c>
      <c r="DM326" s="8">
        <v>4</v>
      </c>
      <c r="DN326" s="8">
        <v>10</v>
      </c>
      <c r="DO326" s="8">
        <v>31</v>
      </c>
      <c r="DP326" s="8">
        <v>9</v>
      </c>
      <c r="DQ326" s="8">
        <v>37</v>
      </c>
      <c r="DR326" s="8">
        <v>1</v>
      </c>
      <c r="DS326" s="8">
        <v>405</v>
      </c>
      <c r="DT326" s="8">
        <v>13</v>
      </c>
      <c r="DU326" s="8">
        <v>0</v>
      </c>
      <c r="DV326" s="8">
        <v>3</v>
      </c>
      <c r="DW326" s="8">
        <v>3</v>
      </c>
      <c r="DX326" s="8">
        <v>18</v>
      </c>
      <c r="DY326" s="8">
        <v>8</v>
      </c>
      <c r="DZ326" s="8">
        <v>8</v>
      </c>
      <c r="EA326" s="8">
        <v>127</v>
      </c>
      <c r="EB326" s="8">
        <v>33</v>
      </c>
      <c r="EC326" s="8">
        <v>26</v>
      </c>
      <c r="ED326" s="8">
        <v>14</v>
      </c>
      <c r="EE326" s="8">
        <v>9</v>
      </c>
      <c r="EF326" s="8">
        <v>7</v>
      </c>
      <c r="EG326" s="8">
        <v>8</v>
      </c>
    </row>
    <row r="327" spans="1:137" ht="12.75">
      <c r="A327" s="9" t="s">
        <v>14</v>
      </c>
      <c r="C327" s="8">
        <v>9</v>
      </c>
      <c r="D327" s="8">
        <v>31</v>
      </c>
      <c r="E327" s="8">
        <v>10</v>
      </c>
      <c r="F327" s="8">
        <v>9</v>
      </c>
      <c r="G327" s="8">
        <v>27</v>
      </c>
      <c r="H327" s="8">
        <v>31</v>
      </c>
      <c r="I327" s="8">
        <v>105</v>
      </c>
      <c r="J327" s="8">
        <v>2</v>
      </c>
      <c r="K327" s="8">
        <v>8</v>
      </c>
      <c r="L327" s="8">
        <v>8</v>
      </c>
      <c r="M327" s="8">
        <v>8</v>
      </c>
      <c r="N327" s="8">
        <v>56</v>
      </c>
      <c r="O327" s="8">
        <v>50</v>
      </c>
      <c r="P327" s="8">
        <v>12</v>
      </c>
      <c r="Q327" s="8">
        <v>4</v>
      </c>
      <c r="R327" s="8">
        <v>96</v>
      </c>
      <c r="S327" s="8">
        <v>38135</v>
      </c>
      <c r="T327" s="8">
        <v>3527</v>
      </c>
      <c r="U327" s="8">
        <v>7</v>
      </c>
      <c r="V327" s="8">
        <v>14</v>
      </c>
      <c r="W327" s="8">
        <v>5</v>
      </c>
      <c r="X327" s="8">
        <v>5</v>
      </c>
      <c r="Y327" s="8">
        <v>168</v>
      </c>
      <c r="Z327" s="8">
        <v>228</v>
      </c>
      <c r="AA327" s="8">
        <v>4</v>
      </c>
      <c r="AB327" s="8">
        <v>12</v>
      </c>
      <c r="AC327" s="8">
        <v>3</v>
      </c>
      <c r="AD327" s="8">
        <v>15</v>
      </c>
      <c r="AE327" s="8">
        <v>13</v>
      </c>
      <c r="AF327" s="8">
        <v>47</v>
      </c>
      <c r="AG327" s="8">
        <v>373</v>
      </c>
      <c r="AH327" s="8">
        <v>6</v>
      </c>
      <c r="AI327" s="8">
        <v>1</v>
      </c>
      <c r="AJ327" s="8">
        <v>25</v>
      </c>
      <c r="AK327" s="8">
        <v>10</v>
      </c>
      <c r="AL327" s="8">
        <v>169</v>
      </c>
      <c r="AM327" s="8">
        <v>11</v>
      </c>
      <c r="AN327" s="8">
        <v>11</v>
      </c>
      <c r="AO327" s="8">
        <v>67</v>
      </c>
      <c r="AP327" s="8">
        <v>37</v>
      </c>
      <c r="AQ327" s="8">
        <v>19</v>
      </c>
      <c r="AR327" s="8">
        <v>26</v>
      </c>
      <c r="AS327" s="8">
        <v>14</v>
      </c>
      <c r="AT327" s="8">
        <v>31</v>
      </c>
      <c r="AU327" s="8">
        <v>13</v>
      </c>
      <c r="AV327" s="8">
        <v>19</v>
      </c>
      <c r="AW327" s="8">
        <v>15</v>
      </c>
      <c r="AX327" s="8">
        <v>23</v>
      </c>
      <c r="AY327" s="8">
        <v>5</v>
      </c>
      <c r="AZ327" s="8">
        <v>575</v>
      </c>
      <c r="BA327" s="8">
        <v>21</v>
      </c>
      <c r="BB327" s="8">
        <v>9</v>
      </c>
      <c r="BC327" s="8">
        <v>32</v>
      </c>
      <c r="BD327" s="8">
        <v>47</v>
      </c>
      <c r="BE327" s="8">
        <v>4</v>
      </c>
      <c r="BF327" s="8">
        <v>6</v>
      </c>
      <c r="BG327" s="8">
        <v>9</v>
      </c>
      <c r="BH327" s="8">
        <v>18</v>
      </c>
      <c r="BI327" s="8">
        <v>4</v>
      </c>
      <c r="BJ327" s="8">
        <v>9</v>
      </c>
      <c r="BK327" s="8">
        <v>3</v>
      </c>
      <c r="BL327" s="8">
        <v>2</v>
      </c>
      <c r="BM327" s="8">
        <v>5</v>
      </c>
      <c r="BN327" s="8">
        <v>7</v>
      </c>
      <c r="BO327" s="8">
        <v>10</v>
      </c>
      <c r="BP327" s="8">
        <v>3</v>
      </c>
      <c r="BQ327" s="8">
        <v>118</v>
      </c>
      <c r="BR327" s="8">
        <v>11</v>
      </c>
      <c r="BS327" s="8">
        <v>14</v>
      </c>
      <c r="BT327" s="8">
        <v>8</v>
      </c>
      <c r="BU327" s="8">
        <v>78</v>
      </c>
      <c r="BV327" s="8">
        <v>28853</v>
      </c>
      <c r="BW327" s="8">
        <v>6</v>
      </c>
      <c r="BX327" s="8">
        <v>4</v>
      </c>
      <c r="BY327" s="8">
        <v>7</v>
      </c>
      <c r="BZ327" s="8">
        <v>5</v>
      </c>
      <c r="CA327" s="8">
        <v>24</v>
      </c>
      <c r="CB327" s="8">
        <v>2</v>
      </c>
      <c r="CC327" s="8">
        <v>4</v>
      </c>
      <c r="CD327" s="8">
        <v>6</v>
      </c>
      <c r="CE327" s="8">
        <v>6</v>
      </c>
      <c r="CF327" s="8">
        <v>7</v>
      </c>
      <c r="CG327" s="8">
        <v>55</v>
      </c>
      <c r="CH327" s="8">
        <v>12</v>
      </c>
      <c r="CI327" s="8">
        <v>38</v>
      </c>
      <c r="CJ327" s="8">
        <v>2</v>
      </c>
      <c r="CK327" s="8">
        <v>10</v>
      </c>
      <c r="CL327" s="8">
        <v>9</v>
      </c>
      <c r="CM327" s="8">
        <v>4</v>
      </c>
      <c r="CN327" s="8">
        <v>11</v>
      </c>
      <c r="CO327" s="8">
        <v>3</v>
      </c>
      <c r="CP327" s="8">
        <v>14</v>
      </c>
      <c r="CQ327" s="8">
        <v>16</v>
      </c>
      <c r="CR327" s="8">
        <v>4</v>
      </c>
      <c r="CS327" s="8">
        <v>2</v>
      </c>
      <c r="CT327" s="8">
        <v>1</v>
      </c>
      <c r="CU327" s="8">
        <v>4</v>
      </c>
      <c r="CV327" s="8">
        <v>15</v>
      </c>
      <c r="CW327" s="8">
        <v>99</v>
      </c>
      <c r="CX327" s="8">
        <v>55</v>
      </c>
      <c r="CY327" s="8">
        <v>9</v>
      </c>
      <c r="CZ327" s="8">
        <v>28</v>
      </c>
      <c r="DA327" s="8">
        <v>13</v>
      </c>
      <c r="DB327" s="8">
        <v>4</v>
      </c>
      <c r="DC327" s="8">
        <v>57</v>
      </c>
      <c r="DD327" s="8">
        <v>49</v>
      </c>
      <c r="DE327" s="8">
        <v>561</v>
      </c>
      <c r="DF327" s="8">
        <v>143963</v>
      </c>
      <c r="DG327" s="8">
        <v>35</v>
      </c>
      <c r="DH327" s="8">
        <v>304</v>
      </c>
      <c r="DI327" s="8">
        <v>15</v>
      </c>
      <c r="DJ327" s="8">
        <v>18</v>
      </c>
      <c r="DK327" s="8">
        <v>51</v>
      </c>
      <c r="DL327" s="8">
        <v>171</v>
      </c>
      <c r="DM327" s="8">
        <v>4</v>
      </c>
      <c r="DN327" s="8">
        <v>10</v>
      </c>
      <c r="DO327" s="8">
        <v>31</v>
      </c>
      <c r="DP327" s="8">
        <v>9</v>
      </c>
      <c r="DQ327" s="8">
        <v>37</v>
      </c>
      <c r="DR327" s="8">
        <v>1</v>
      </c>
      <c r="DS327" s="8">
        <v>405</v>
      </c>
      <c r="DT327" s="8">
        <v>13</v>
      </c>
      <c r="DU327" s="8">
        <v>0</v>
      </c>
      <c r="DV327" s="8">
        <v>3</v>
      </c>
      <c r="DW327" s="8">
        <v>3</v>
      </c>
      <c r="DX327" s="8">
        <v>18</v>
      </c>
      <c r="DY327" s="8">
        <v>8</v>
      </c>
      <c r="DZ327" s="8">
        <v>8</v>
      </c>
      <c r="EA327" s="8">
        <v>127</v>
      </c>
      <c r="EB327" s="8">
        <v>33</v>
      </c>
      <c r="EC327" s="8">
        <v>26</v>
      </c>
      <c r="ED327" s="8">
        <v>14</v>
      </c>
      <c r="EE327" s="8">
        <v>9</v>
      </c>
      <c r="EF327" s="8">
        <v>7</v>
      </c>
      <c r="EG327" s="8">
        <v>8</v>
      </c>
    </row>
    <row r="328" spans="2:137" s="10" customFormat="1" ht="12.75">
      <c r="B328" s="11" t="s">
        <v>118</v>
      </c>
      <c r="C328" s="12">
        <f aca="true" t="shared" si="166" ref="C328:AH328">C327/219847</f>
        <v>4.093756112205306E-05</v>
      </c>
      <c r="D328" s="12">
        <f t="shared" si="166"/>
        <v>0.00014100715497596055</v>
      </c>
      <c r="E328" s="12">
        <f t="shared" si="166"/>
        <v>4.5486179024503404E-05</v>
      </c>
      <c r="F328" s="12">
        <f t="shared" si="166"/>
        <v>4.093756112205306E-05</v>
      </c>
      <c r="G328" s="12">
        <f t="shared" si="166"/>
        <v>0.00012281268336615918</v>
      </c>
      <c r="H328" s="12">
        <f t="shared" si="166"/>
        <v>0.00014100715497596055</v>
      </c>
      <c r="I328" s="12">
        <f t="shared" si="166"/>
        <v>0.00047760487975728576</v>
      </c>
      <c r="J328" s="12">
        <f t="shared" si="166"/>
        <v>9.09723580490068E-06</v>
      </c>
      <c r="K328" s="12">
        <f t="shared" si="166"/>
        <v>3.638894321960272E-05</v>
      </c>
      <c r="L328" s="12">
        <f t="shared" si="166"/>
        <v>3.638894321960272E-05</v>
      </c>
      <c r="M328" s="12">
        <f t="shared" si="166"/>
        <v>3.638894321960272E-05</v>
      </c>
      <c r="N328" s="12">
        <f t="shared" si="166"/>
        <v>0.00025472260253721904</v>
      </c>
      <c r="O328" s="12">
        <f t="shared" si="166"/>
        <v>0.00022743089512251703</v>
      </c>
      <c r="P328" s="12">
        <f t="shared" si="166"/>
        <v>5.4583414829404086E-05</v>
      </c>
      <c r="Q328" s="12">
        <f t="shared" si="166"/>
        <v>1.819447160980136E-05</v>
      </c>
      <c r="R328" s="12">
        <f t="shared" si="166"/>
        <v>0.0004366673186352327</v>
      </c>
      <c r="S328" s="12">
        <f t="shared" si="166"/>
        <v>0.17346154370994374</v>
      </c>
      <c r="T328" s="12">
        <f t="shared" si="166"/>
        <v>0.01604297534194235</v>
      </c>
      <c r="U328" s="12">
        <f t="shared" si="166"/>
        <v>3.184032531715238E-05</v>
      </c>
      <c r="V328" s="12">
        <f t="shared" si="166"/>
        <v>6.368065063430476E-05</v>
      </c>
      <c r="W328" s="12">
        <f t="shared" si="166"/>
        <v>2.2743089512251702E-05</v>
      </c>
      <c r="X328" s="12">
        <f t="shared" si="166"/>
        <v>2.2743089512251702E-05</v>
      </c>
      <c r="Y328" s="12">
        <f t="shared" si="166"/>
        <v>0.0007641678076116572</v>
      </c>
      <c r="Z328" s="12">
        <f t="shared" si="166"/>
        <v>0.0010370848817586775</v>
      </c>
      <c r="AA328" s="12">
        <f t="shared" si="166"/>
        <v>1.819447160980136E-05</v>
      </c>
      <c r="AB328" s="12">
        <f t="shared" si="166"/>
        <v>5.4583414829404086E-05</v>
      </c>
      <c r="AC328" s="12">
        <f t="shared" si="166"/>
        <v>1.3645853707351021E-05</v>
      </c>
      <c r="AD328" s="12">
        <f t="shared" si="166"/>
        <v>6.82292685367551E-05</v>
      </c>
      <c r="AE328" s="12">
        <f t="shared" si="166"/>
        <v>5.913203273185443E-05</v>
      </c>
      <c r="AF328" s="12">
        <f t="shared" si="166"/>
        <v>0.000213785041415166</v>
      </c>
      <c r="AG328" s="12">
        <f t="shared" si="166"/>
        <v>0.001696634477613977</v>
      </c>
      <c r="AH328" s="12">
        <f t="shared" si="166"/>
        <v>2.7291707414702043E-05</v>
      </c>
      <c r="AI328" s="12">
        <f aca="true" t="shared" si="167" ref="AI328:CT328">AI327/219847</f>
        <v>4.54861790245034E-06</v>
      </c>
      <c r="AJ328" s="12">
        <f t="shared" si="167"/>
        <v>0.00011371544756125851</v>
      </c>
      <c r="AK328" s="12">
        <f t="shared" si="167"/>
        <v>4.5486179024503404E-05</v>
      </c>
      <c r="AL328" s="12">
        <f t="shared" si="167"/>
        <v>0.0007687164255141076</v>
      </c>
      <c r="AM328" s="12">
        <f t="shared" si="167"/>
        <v>5.0034796926953745E-05</v>
      </c>
      <c r="AN328" s="12">
        <f t="shared" si="167"/>
        <v>5.0034796926953745E-05</v>
      </c>
      <c r="AO328" s="12">
        <f t="shared" si="167"/>
        <v>0.0003047573994641728</v>
      </c>
      <c r="AP328" s="12">
        <f t="shared" si="167"/>
        <v>0.0001682988623906626</v>
      </c>
      <c r="AQ328" s="12">
        <f t="shared" si="167"/>
        <v>8.642374014655647E-05</v>
      </c>
      <c r="AR328" s="12">
        <f t="shared" si="167"/>
        <v>0.00011826406546370885</v>
      </c>
      <c r="AS328" s="12">
        <f t="shared" si="167"/>
        <v>6.368065063430476E-05</v>
      </c>
      <c r="AT328" s="12">
        <f t="shared" si="167"/>
        <v>0.00014100715497596055</v>
      </c>
      <c r="AU328" s="12">
        <f t="shared" si="167"/>
        <v>5.913203273185443E-05</v>
      </c>
      <c r="AV328" s="12">
        <f t="shared" si="167"/>
        <v>8.642374014655647E-05</v>
      </c>
      <c r="AW328" s="12">
        <f t="shared" si="167"/>
        <v>6.82292685367551E-05</v>
      </c>
      <c r="AX328" s="12">
        <f t="shared" si="167"/>
        <v>0.00010461821175635783</v>
      </c>
      <c r="AY328" s="12">
        <f t="shared" si="167"/>
        <v>2.2743089512251702E-05</v>
      </c>
      <c r="AZ328" s="12">
        <f t="shared" si="167"/>
        <v>0.002615455293908946</v>
      </c>
      <c r="BA328" s="12">
        <f t="shared" si="167"/>
        <v>9.552097595145715E-05</v>
      </c>
      <c r="BB328" s="12">
        <f t="shared" si="167"/>
        <v>4.093756112205306E-05</v>
      </c>
      <c r="BC328" s="12">
        <f t="shared" si="167"/>
        <v>0.00014555577287841089</v>
      </c>
      <c r="BD328" s="12">
        <f t="shared" si="167"/>
        <v>0.000213785041415166</v>
      </c>
      <c r="BE328" s="12">
        <f t="shared" si="167"/>
        <v>1.819447160980136E-05</v>
      </c>
      <c r="BF328" s="12">
        <f t="shared" si="167"/>
        <v>2.7291707414702043E-05</v>
      </c>
      <c r="BG328" s="12">
        <f t="shared" si="167"/>
        <v>4.093756112205306E-05</v>
      </c>
      <c r="BH328" s="12">
        <f t="shared" si="167"/>
        <v>8.187512224410613E-05</v>
      </c>
      <c r="BI328" s="12">
        <f t="shared" si="167"/>
        <v>1.819447160980136E-05</v>
      </c>
      <c r="BJ328" s="12">
        <f t="shared" si="167"/>
        <v>4.093756112205306E-05</v>
      </c>
      <c r="BK328" s="12">
        <f t="shared" si="167"/>
        <v>1.3645853707351021E-05</v>
      </c>
      <c r="BL328" s="12">
        <f t="shared" si="167"/>
        <v>9.09723580490068E-06</v>
      </c>
      <c r="BM328" s="12">
        <f t="shared" si="167"/>
        <v>2.2743089512251702E-05</v>
      </c>
      <c r="BN328" s="12">
        <f t="shared" si="167"/>
        <v>3.184032531715238E-05</v>
      </c>
      <c r="BO328" s="12">
        <f t="shared" si="167"/>
        <v>4.5486179024503404E-05</v>
      </c>
      <c r="BP328" s="12">
        <f t="shared" si="167"/>
        <v>1.3645853707351021E-05</v>
      </c>
      <c r="BQ328" s="12">
        <f t="shared" si="167"/>
        <v>0.0005367369124891401</v>
      </c>
      <c r="BR328" s="12">
        <f t="shared" si="167"/>
        <v>5.0034796926953745E-05</v>
      </c>
      <c r="BS328" s="12">
        <f t="shared" si="167"/>
        <v>6.368065063430476E-05</v>
      </c>
      <c r="BT328" s="12">
        <f t="shared" si="167"/>
        <v>3.638894321960272E-05</v>
      </c>
      <c r="BU328" s="12">
        <f t="shared" si="167"/>
        <v>0.00035479219639112655</v>
      </c>
      <c r="BV328" s="12">
        <f t="shared" si="167"/>
        <v>0.13124127233939967</v>
      </c>
      <c r="BW328" s="12">
        <f t="shared" si="167"/>
        <v>2.7291707414702043E-05</v>
      </c>
      <c r="BX328" s="12">
        <f t="shared" si="167"/>
        <v>1.819447160980136E-05</v>
      </c>
      <c r="BY328" s="12">
        <f t="shared" si="167"/>
        <v>3.184032531715238E-05</v>
      </c>
      <c r="BZ328" s="12">
        <f t="shared" si="167"/>
        <v>2.2743089512251702E-05</v>
      </c>
      <c r="CA328" s="12">
        <f t="shared" si="167"/>
        <v>0.00010916682965880817</v>
      </c>
      <c r="CB328" s="12">
        <f t="shared" si="167"/>
        <v>9.09723580490068E-06</v>
      </c>
      <c r="CC328" s="12">
        <f t="shared" si="167"/>
        <v>1.819447160980136E-05</v>
      </c>
      <c r="CD328" s="12">
        <f t="shared" si="167"/>
        <v>2.7291707414702043E-05</v>
      </c>
      <c r="CE328" s="12">
        <f t="shared" si="167"/>
        <v>2.7291707414702043E-05</v>
      </c>
      <c r="CF328" s="12">
        <f t="shared" si="167"/>
        <v>3.184032531715238E-05</v>
      </c>
      <c r="CG328" s="12">
        <f t="shared" si="167"/>
        <v>0.0002501739846347687</v>
      </c>
      <c r="CH328" s="12">
        <f t="shared" si="167"/>
        <v>5.4583414829404086E-05</v>
      </c>
      <c r="CI328" s="12">
        <f t="shared" si="167"/>
        <v>0.00017284748029311293</v>
      </c>
      <c r="CJ328" s="12">
        <f t="shared" si="167"/>
        <v>9.09723580490068E-06</v>
      </c>
      <c r="CK328" s="12">
        <f t="shared" si="167"/>
        <v>4.5486179024503404E-05</v>
      </c>
      <c r="CL328" s="12">
        <f t="shared" si="167"/>
        <v>4.093756112205306E-05</v>
      </c>
      <c r="CM328" s="12">
        <f t="shared" si="167"/>
        <v>1.819447160980136E-05</v>
      </c>
      <c r="CN328" s="12">
        <f t="shared" si="167"/>
        <v>5.0034796926953745E-05</v>
      </c>
      <c r="CO328" s="12">
        <f t="shared" si="167"/>
        <v>1.3645853707351021E-05</v>
      </c>
      <c r="CP328" s="12">
        <f t="shared" si="167"/>
        <v>6.368065063430476E-05</v>
      </c>
      <c r="CQ328" s="12">
        <f t="shared" si="167"/>
        <v>7.277788643920544E-05</v>
      </c>
      <c r="CR328" s="12">
        <f t="shared" si="167"/>
        <v>1.819447160980136E-05</v>
      </c>
      <c r="CS328" s="12">
        <f t="shared" si="167"/>
        <v>9.09723580490068E-06</v>
      </c>
      <c r="CT328" s="12">
        <f t="shared" si="167"/>
        <v>4.54861790245034E-06</v>
      </c>
      <c r="CU328" s="12">
        <f aca="true" t="shared" si="168" ref="CU328:EG328">CU327/219847</f>
        <v>1.819447160980136E-05</v>
      </c>
      <c r="CV328" s="12">
        <f t="shared" si="168"/>
        <v>6.82292685367551E-05</v>
      </c>
      <c r="CW328" s="12">
        <f t="shared" si="168"/>
        <v>0.0004503131723425837</v>
      </c>
      <c r="CX328" s="12">
        <f t="shared" si="168"/>
        <v>0.0002501739846347687</v>
      </c>
      <c r="CY328" s="12">
        <f t="shared" si="168"/>
        <v>4.093756112205306E-05</v>
      </c>
      <c r="CZ328" s="12">
        <f t="shared" si="168"/>
        <v>0.00012736130126860952</v>
      </c>
      <c r="DA328" s="12">
        <f t="shared" si="168"/>
        <v>5.913203273185443E-05</v>
      </c>
      <c r="DB328" s="12">
        <f t="shared" si="168"/>
        <v>1.819447160980136E-05</v>
      </c>
      <c r="DC328" s="12">
        <f t="shared" si="168"/>
        <v>0.0002592712204396694</v>
      </c>
      <c r="DD328" s="12">
        <f t="shared" si="168"/>
        <v>0.00022288227722006668</v>
      </c>
      <c r="DE328" s="12">
        <f t="shared" si="168"/>
        <v>0.002551774643274641</v>
      </c>
      <c r="DF328" s="12">
        <f t="shared" si="168"/>
        <v>0.6548326790904584</v>
      </c>
      <c r="DG328" s="12">
        <f t="shared" si="168"/>
        <v>0.0001592016265857619</v>
      </c>
      <c r="DH328" s="12">
        <f t="shared" si="168"/>
        <v>0.0013827798423449035</v>
      </c>
      <c r="DI328" s="12">
        <f t="shared" si="168"/>
        <v>6.82292685367551E-05</v>
      </c>
      <c r="DJ328" s="12">
        <f t="shared" si="168"/>
        <v>8.187512224410613E-05</v>
      </c>
      <c r="DK328" s="12">
        <f t="shared" si="168"/>
        <v>0.00023197951302496737</v>
      </c>
      <c r="DL328" s="12">
        <f t="shared" si="168"/>
        <v>0.0007778136613190083</v>
      </c>
      <c r="DM328" s="12">
        <f t="shared" si="168"/>
        <v>1.819447160980136E-05</v>
      </c>
      <c r="DN328" s="12">
        <f t="shared" si="168"/>
        <v>4.5486179024503404E-05</v>
      </c>
      <c r="DO328" s="12">
        <f t="shared" si="168"/>
        <v>0.00014100715497596055</v>
      </c>
      <c r="DP328" s="12">
        <f t="shared" si="168"/>
        <v>4.093756112205306E-05</v>
      </c>
      <c r="DQ328" s="12">
        <f t="shared" si="168"/>
        <v>0.0001682988623906626</v>
      </c>
      <c r="DR328" s="12">
        <f t="shared" si="168"/>
        <v>4.54861790245034E-06</v>
      </c>
      <c r="DS328" s="12">
        <f t="shared" si="168"/>
        <v>0.001842190250492388</v>
      </c>
      <c r="DT328" s="12">
        <f t="shared" si="168"/>
        <v>5.913203273185443E-05</v>
      </c>
      <c r="DU328" s="12">
        <f t="shared" si="168"/>
        <v>0</v>
      </c>
      <c r="DV328" s="12">
        <f t="shared" si="168"/>
        <v>1.3645853707351021E-05</v>
      </c>
      <c r="DW328" s="12">
        <f t="shared" si="168"/>
        <v>1.3645853707351021E-05</v>
      </c>
      <c r="DX328" s="12">
        <f t="shared" si="168"/>
        <v>8.187512224410613E-05</v>
      </c>
      <c r="DY328" s="12">
        <f t="shared" si="168"/>
        <v>3.638894321960272E-05</v>
      </c>
      <c r="DZ328" s="12">
        <f t="shared" si="168"/>
        <v>3.638894321960272E-05</v>
      </c>
      <c r="EA328" s="12">
        <f t="shared" si="168"/>
        <v>0.0005776744736111933</v>
      </c>
      <c r="EB328" s="12">
        <f t="shared" si="168"/>
        <v>0.00015010439078086123</v>
      </c>
      <c r="EC328" s="12">
        <f t="shared" si="168"/>
        <v>0.00011826406546370885</v>
      </c>
      <c r="ED328" s="12">
        <f t="shared" si="168"/>
        <v>6.368065063430476E-05</v>
      </c>
      <c r="EE328" s="12">
        <f t="shared" si="168"/>
        <v>4.093756112205306E-05</v>
      </c>
      <c r="EF328" s="12">
        <f t="shared" si="168"/>
        <v>3.184032531715238E-05</v>
      </c>
      <c r="EG328" s="12">
        <f t="shared" si="168"/>
        <v>3.638894321960272E-05</v>
      </c>
    </row>
    <row r="329" spans="2:137" ht="4.5" customHeight="1">
      <c r="B329" s="13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  <c r="BX329" s="8"/>
      <c r="BY329" s="8"/>
      <c r="BZ329" s="8"/>
      <c r="CA329" s="8"/>
      <c r="CB329" s="8"/>
      <c r="CC329" s="8"/>
      <c r="CD329" s="8"/>
      <c r="CE329" s="8"/>
      <c r="CF329" s="8"/>
      <c r="CG329" s="8"/>
      <c r="CH329" s="8"/>
      <c r="CI329" s="8"/>
      <c r="CJ329" s="8"/>
      <c r="CK329" s="8"/>
      <c r="CL329" s="8"/>
      <c r="CM329" s="8"/>
      <c r="CN329" s="8"/>
      <c r="CO329" s="8"/>
      <c r="CP329" s="8"/>
      <c r="CQ329" s="8"/>
      <c r="CR329" s="8"/>
      <c r="CS329" s="8"/>
      <c r="CT329" s="8"/>
      <c r="CU329" s="8"/>
      <c r="CV329" s="8"/>
      <c r="CW329" s="8"/>
      <c r="CX329" s="8"/>
      <c r="CY329" s="8"/>
      <c r="CZ329" s="8"/>
      <c r="DA329" s="8"/>
      <c r="DB329" s="8"/>
      <c r="DC329" s="8"/>
      <c r="DD329" s="8"/>
      <c r="DE329" s="8"/>
      <c r="DF329" s="8"/>
      <c r="DG329" s="8"/>
      <c r="DH329" s="8"/>
      <c r="DI329" s="8"/>
      <c r="DJ329" s="8"/>
      <c r="DK329" s="8"/>
      <c r="DL329" s="8"/>
      <c r="DM329" s="8"/>
      <c r="DN329" s="8"/>
      <c r="DO329" s="8"/>
      <c r="DP329" s="8"/>
      <c r="DQ329" s="8"/>
      <c r="DR329" s="8"/>
      <c r="DS329" s="8"/>
      <c r="DT329" s="8"/>
      <c r="DU329" s="8"/>
      <c r="DV329" s="8"/>
      <c r="DW329" s="8"/>
      <c r="DX329" s="8"/>
      <c r="DY329" s="8"/>
      <c r="DZ329" s="8"/>
      <c r="EA329" s="8"/>
      <c r="EB329" s="8"/>
      <c r="EC329" s="8"/>
      <c r="ED329" s="8"/>
      <c r="EE329" s="8"/>
      <c r="EF329" s="8"/>
      <c r="EG329" s="8"/>
    </row>
    <row r="330" spans="1:137" ht="12.75">
      <c r="A330" s="3" t="s">
        <v>117</v>
      </c>
      <c r="B330" s="13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  <c r="BZ330" s="8"/>
      <c r="CA330" s="8"/>
      <c r="CB330" s="8"/>
      <c r="CC330" s="8"/>
      <c r="CD330" s="8"/>
      <c r="CE330" s="8"/>
      <c r="CF330" s="8"/>
      <c r="CG330" s="8"/>
      <c r="CH330" s="8"/>
      <c r="CI330" s="8"/>
      <c r="CJ330" s="8"/>
      <c r="CK330" s="8"/>
      <c r="CL330" s="8"/>
      <c r="CM330" s="8"/>
      <c r="CN330" s="8"/>
      <c r="CO330" s="8"/>
      <c r="CP330" s="8"/>
      <c r="CQ330" s="8"/>
      <c r="CR330" s="8"/>
      <c r="CS330" s="8"/>
      <c r="CT330" s="8"/>
      <c r="CU330" s="8"/>
      <c r="CV330" s="8"/>
      <c r="CW330" s="8"/>
      <c r="CX330" s="8"/>
      <c r="CY330" s="8"/>
      <c r="CZ330" s="8"/>
      <c r="DA330" s="8"/>
      <c r="DB330" s="8"/>
      <c r="DC330" s="8"/>
      <c r="DD330" s="8"/>
      <c r="DE330" s="8"/>
      <c r="DF330" s="8"/>
      <c r="DG330" s="8"/>
      <c r="DH330" s="8"/>
      <c r="DI330" s="8"/>
      <c r="DJ330" s="8"/>
      <c r="DK330" s="8"/>
      <c r="DL330" s="8"/>
      <c r="DM330" s="8"/>
      <c r="DN330" s="8"/>
      <c r="DO330" s="8"/>
      <c r="DP330" s="8"/>
      <c r="DQ330" s="8"/>
      <c r="DR330" s="8"/>
      <c r="DS330" s="8"/>
      <c r="DT330" s="8"/>
      <c r="DU330" s="8"/>
      <c r="DV330" s="8"/>
      <c r="DW330" s="8"/>
      <c r="DX330" s="8"/>
      <c r="DY330" s="8"/>
      <c r="DZ330" s="8"/>
      <c r="EA330" s="8"/>
      <c r="EB330" s="8"/>
      <c r="EC330" s="8"/>
      <c r="ED330" s="8"/>
      <c r="EE330" s="8"/>
      <c r="EF330" s="8"/>
      <c r="EG330" s="8"/>
    </row>
    <row r="331" spans="2:137" ht="12.75">
      <c r="B331" s="7" t="s">
        <v>111</v>
      </c>
      <c r="C331" s="8">
        <v>23</v>
      </c>
      <c r="D331" s="8">
        <v>31</v>
      </c>
      <c r="E331" s="8">
        <v>7</v>
      </c>
      <c r="F331" s="8">
        <v>6</v>
      </c>
      <c r="G331" s="8">
        <v>36</v>
      </c>
      <c r="H331" s="8">
        <v>20</v>
      </c>
      <c r="I331" s="8">
        <v>59</v>
      </c>
      <c r="J331" s="8">
        <v>8</v>
      </c>
      <c r="K331" s="8">
        <v>8</v>
      </c>
      <c r="L331" s="8">
        <v>5</v>
      </c>
      <c r="M331" s="8">
        <v>8</v>
      </c>
      <c r="N331" s="8">
        <v>58</v>
      </c>
      <c r="O331" s="8">
        <v>47</v>
      </c>
      <c r="P331" s="8">
        <v>16</v>
      </c>
      <c r="Q331" s="8">
        <v>11</v>
      </c>
      <c r="R331" s="8">
        <v>122</v>
      </c>
      <c r="S331" s="8">
        <v>53015</v>
      </c>
      <c r="T331" s="8">
        <v>6237</v>
      </c>
      <c r="U331" s="8">
        <v>7</v>
      </c>
      <c r="V331" s="8">
        <v>10</v>
      </c>
      <c r="W331" s="8">
        <v>9</v>
      </c>
      <c r="X331" s="8">
        <v>9</v>
      </c>
      <c r="Y331" s="8">
        <v>316</v>
      </c>
      <c r="Z331" s="8">
        <v>233</v>
      </c>
      <c r="AA331" s="8">
        <v>4</v>
      </c>
      <c r="AB331" s="8">
        <v>6</v>
      </c>
      <c r="AC331" s="8">
        <v>0</v>
      </c>
      <c r="AD331" s="8">
        <v>13</v>
      </c>
      <c r="AE331" s="8">
        <v>22</v>
      </c>
      <c r="AF331" s="8">
        <v>63</v>
      </c>
      <c r="AG331" s="8">
        <v>680</v>
      </c>
      <c r="AH331" s="8">
        <v>7</v>
      </c>
      <c r="AI331" s="8">
        <v>1</v>
      </c>
      <c r="AJ331" s="8">
        <v>38</v>
      </c>
      <c r="AK331" s="8">
        <v>7</v>
      </c>
      <c r="AL331" s="8">
        <v>161</v>
      </c>
      <c r="AM331" s="8">
        <v>12</v>
      </c>
      <c r="AN331" s="8">
        <v>15</v>
      </c>
      <c r="AO331" s="8">
        <v>69</v>
      </c>
      <c r="AP331" s="8">
        <v>62</v>
      </c>
      <c r="AQ331" s="8">
        <v>28</v>
      </c>
      <c r="AR331" s="8">
        <v>52</v>
      </c>
      <c r="AS331" s="8">
        <v>25</v>
      </c>
      <c r="AT331" s="8">
        <v>38</v>
      </c>
      <c r="AU331" s="8">
        <v>15</v>
      </c>
      <c r="AV331" s="8">
        <v>10</v>
      </c>
      <c r="AW331" s="8">
        <v>30</v>
      </c>
      <c r="AX331" s="8">
        <v>48</v>
      </c>
      <c r="AY331" s="8">
        <v>5</v>
      </c>
      <c r="AZ331" s="8">
        <v>857</v>
      </c>
      <c r="BA331" s="8">
        <v>18</v>
      </c>
      <c r="BB331" s="8">
        <v>6</v>
      </c>
      <c r="BC331" s="8">
        <v>25</v>
      </c>
      <c r="BD331" s="8">
        <v>64</v>
      </c>
      <c r="BE331" s="8">
        <v>5</v>
      </c>
      <c r="BF331" s="8">
        <v>11</v>
      </c>
      <c r="BG331" s="8">
        <v>10</v>
      </c>
      <c r="BH331" s="8">
        <v>25</v>
      </c>
      <c r="BI331" s="8">
        <v>1</v>
      </c>
      <c r="BJ331" s="8">
        <v>17</v>
      </c>
      <c r="BK331" s="8">
        <v>6</v>
      </c>
      <c r="BL331" s="8">
        <v>0</v>
      </c>
      <c r="BM331" s="8">
        <v>6</v>
      </c>
      <c r="BN331" s="8">
        <v>8</v>
      </c>
      <c r="BO331" s="8">
        <v>17</v>
      </c>
      <c r="BP331" s="8">
        <v>3</v>
      </c>
      <c r="BQ331" s="8">
        <v>163</v>
      </c>
      <c r="BR331" s="8">
        <v>15</v>
      </c>
      <c r="BS331" s="8">
        <v>2</v>
      </c>
      <c r="BT331" s="8">
        <v>14</v>
      </c>
      <c r="BU331" s="8">
        <v>37</v>
      </c>
      <c r="BV331" s="8">
        <v>17004</v>
      </c>
      <c r="BW331" s="8">
        <v>5</v>
      </c>
      <c r="BX331" s="8">
        <v>6</v>
      </c>
      <c r="BY331" s="8">
        <v>4</v>
      </c>
      <c r="BZ331" s="8">
        <v>10</v>
      </c>
      <c r="CA331" s="8">
        <v>15</v>
      </c>
      <c r="CB331" s="8">
        <v>7</v>
      </c>
      <c r="CC331" s="8">
        <v>3</v>
      </c>
      <c r="CD331" s="8">
        <v>3</v>
      </c>
      <c r="CE331" s="8">
        <v>11</v>
      </c>
      <c r="CF331" s="8">
        <v>32</v>
      </c>
      <c r="CG331" s="8">
        <v>23</v>
      </c>
      <c r="CH331" s="8">
        <v>18</v>
      </c>
      <c r="CI331" s="8">
        <v>68</v>
      </c>
      <c r="CJ331" s="8">
        <v>2</v>
      </c>
      <c r="CK331" s="8">
        <v>8</v>
      </c>
      <c r="CL331" s="8">
        <v>16</v>
      </c>
      <c r="CM331" s="8">
        <v>5</v>
      </c>
      <c r="CN331" s="8">
        <v>20</v>
      </c>
      <c r="CO331" s="8">
        <v>4</v>
      </c>
      <c r="CP331" s="8">
        <v>11</v>
      </c>
      <c r="CQ331" s="8">
        <v>21</v>
      </c>
      <c r="CR331" s="8">
        <v>11</v>
      </c>
      <c r="CS331" s="8">
        <v>3</v>
      </c>
      <c r="CT331" s="8">
        <v>2</v>
      </c>
      <c r="CU331" s="8">
        <v>4</v>
      </c>
      <c r="CV331" s="8">
        <v>20</v>
      </c>
      <c r="CW331" s="8">
        <v>139</v>
      </c>
      <c r="CX331" s="8">
        <v>67</v>
      </c>
      <c r="CY331" s="8">
        <v>9</v>
      </c>
      <c r="CZ331" s="8">
        <v>44</v>
      </c>
      <c r="DA331" s="8">
        <v>19</v>
      </c>
      <c r="DB331" s="8">
        <v>14</v>
      </c>
      <c r="DC331" s="8">
        <v>22</v>
      </c>
      <c r="DD331" s="8">
        <v>55</v>
      </c>
      <c r="DE331" s="8">
        <v>298</v>
      </c>
      <c r="DF331" s="8">
        <v>74420</v>
      </c>
      <c r="DG331" s="8">
        <v>42</v>
      </c>
      <c r="DH331" s="8">
        <v>208</v>
      </c>
      <c r="DI331" s="8">
        <v>25</v>
      </c>
      <c r="DJ331" s="8">
        <v>9</v>
      </c>
      <c r="DK331" s="8">
        <v>69</v>
      </c>
      <c r="DL331" s="8">
        <v>77</v>
      </c>
      <c r="DM331" s="8">
        <v>4</v>
      </c>
      <c r="DN331" s="8">
        <v>18</v>
      </c>
      <c r="DO331" s="8">
        <v>20</v>
      </c>
      <c r="DP331" s="8">
        <v>11</v>
      </c>
      <c r="DQ331" s="8">
        <v>51</v>
      </c>
      <c r="DR331" s="8">
        <v>3</v>
      </c>
      <c r="DS331" s="8">
        <v>367</v>
      </c>
      <c r="DT331" s="8">
        <v>23</v>
      </c>
      <c r="DU331" s="8">
        <v>5</v>
      </c>
      <c r="DV331" s="8">
        <v>0</v>
      </c>
      <c r="DW331" s="8">
        <v>9</v>
      </c>
      <c r="DX331" s="8">
        <v>73</v>
      </c>
      <c r="DY331" s="8">
        <v>3</v>
      </c>
      <c r="DZ331" s="8">
        <v>23</v>
      </c>
      <c r="EA331" s="8">
        <v>159</v>
      </c>
      <c r="EB331" s="8">
        <v>66</v>
      </c>
      <c r="EC331" s="8">
        <v>38</v>
      </c>
      <c r="ED331" s="8">
        <v>23</v>
      </c>
      <c r="EE331" s="8">
        <v>19</v>
      </c>
      <c r="EF331" s="8">
        <v>12</v>
      </c>
      <c r="EG331" s="8">
        <v>19</v>
      </c>
    </row>
    <row r="332" spans="1:137" ht="12.75">
      <c r="A332" s="9" t="s">
        <v>14</v>
      </c>
      <c r="C332" s="8">
        <v>23</v>
      </c>
      <c r="D332" s="8">
        <v>31</v>
      </c>
      <c r="E332" s="8">
        <v>7</v>
      </c>
      <c r="F332" s="8">
        <v>6</v>
      </c>
      <c r="G332" s="8">
        <v>36</v>
      </c>
      <c r="H332" s="8">
        <v>20</v>
      </c>
      <c r="I332" s="8">
        <v>59</v>
      </c>
      <c r="J332" s="8">
        <v>8</v>
      </c>
      <c r="K332" s="8">
        <v>8</v>
      </c>
      <c r="L332" s="8">
        <v>5</v>
      </c>
      <c r="M332" s="8">
        <v>8</v>
      </c>
      <c r="N332" s="8">
        <v>58</v>
      </c>
      <c r="O332" s="8">
        <v>47</v>
      </c>
      <c r="P332" s="8">
        <v>16</v>
      </c>
      <c r="Q332" s="8">
        <v>11</v>
      </c>
      <c r="R332" s="8">
        <v>122</v>
      </c>
      <c r="S332" s="8">
        <v>53015</v>
      </c>
      <c r="T332" s="8">
        <v>6237</v>
      </c>
      <c r="U332" s="8">
        <v>7</v>
      </c>
      <c r="V332" s="8">
        <v>10</v>
      </c>
      <c r="W332" s="8">
        <v>9</v>
      </c>
      <c r="X332" s="8">
        <v>9</v>
      </c>
      <c r="Y332" s="8">
        <v>316</v>
      </c>
      <c r="Z332" s="8">
        <v>233</v>
      </c>
      <c r="AA332" s="8">
        <v>4</v>
      </c>
      <c r="AB332" s="8">
        <v>6</v>
      </c>
      <c r="AC332" s="8">
        <v>0</v>
      </c>
      <c r="AD332" s="8">
        <v>13</v>
      </c>
      <c r="AE332" s="8">
        <v>22</v>
      </c>
      <c r="AF332" s="8">
        <v>63</v>
      </c>
      <c r="AG332" s="8">
        <v>680</v>
      </c>
      <c r="AH332" s="8">
        <v>7</v>
      </c>
      <c r="AI332" s="8">
        <v>1</v>
      </c>
      <c r="AJ332" s="8">
        <v>38</v>
      </c>
      <c r="AK332" s="8">
        <v>7</v>
      </c>
      <c r="AL332" s="8">
        <v>161</v>
      </c>
      <c r="AM332" s="8">
        <v>12</v>
      </c>
      <c r="AN332" s="8">
        <v>15</v>
      </c>
      <c r="AO332" s="8">
        <v>69</v>
      </c>
      <c r="AP332" s="8">
        <v>62</v>
      </c>
      <c r="AQ332" s="8">
        <v>28</v>
      </c>
      <c r="AR332" s="8">
        <v>52</v>
      </c>
      <c r="AS332" s="8">
        <v>25</v>
      </c>
      <c r="AT332" s="8">
        <v>38</v>
      </c>
      <c r="AU332" s="8">
        <v>15</v>
      </c>
      <c r="AV332" s="8">
        <v>10</v>
      </c>
      <c r="AW332" s="8">
        <v>30</v>
      </c>
      <c r="AX332" s="8">
        <v>48</v>
      </c>
      <c r="AY332" s="8">
        <v>5</v>
      </c>
      <c r="AZ332" s="8">
        <v>857</v>
      </c>
      <c r="BA332" s="8">
        <v>18</v>
      </c>
      <c r="BB332" s="8">
        <v>6</v>
      </c>
      <c r="BC332" s="8">
        <v>25</v>
      </c>
      <c r="BD332" s="8">
        <v>64</v>
      </c>
      <c r="BE332" s="8">
        <v>5</v>
      </c>
      <c r="BF332" s="8">
        <v>11</v>
      </c>
      <c r="BG332" s="8">
        <v>10</v>
      </c>
      <c r="BH332" s="8">
        <v>25</v>
      </c>
      <c r="BI332" s="8">
        <v>1</v>
      </c>
      <c r="BJ332" s="8">
        <v>17</v>
      </c>
      <c r="BK332" s="8">
        <v>6</v>
      </c>
      <c r="BL332" s="8">
        <v>0</v>
      </c>
      <c r="BM332" s="8">
        <v>6</v>
      </c>
      <c r="BN332" s="8">
        <v>8</v>
      </c>
      <c r="BO332" s="8">
        <v>17</v>
      </c>
      <c r="BP332" s="8">
        <v>3</v>
      </c>
      <c r="BQ332" s="8">
        <v>163</v>
      </c>
      <c r="BR332" s="8">
        <v>15</v>
      </c>
      <c r="BS332" s="8">
        <v>2</v>
      </c>
      <c r="BT332" s="8">
        <v>14</v>
      </c>
      <c r="BU332" s="8">
        <v>37</v>
      </c>
      <c r="BV332" s="8">
        <v>17004</v>
      </c>
      <c r="BW332" s="8">
        <v>5</v>
      </c>
      <c r="BX332" s="8">
        <v>6</v>
      </c>
      <c r="BY332" s="8">
        <v>4</v>
      </c>
      <c r="BZ332" s="8">
        <v>10</v>
      </c>
      <c r="CA332" s="8">
        <v>15</v>
      </c>
      <c r="CB332" s="8">
        <v>7</v>
      </c>
      <c r="CC332" s="8">
        <v>3</v>
      </c>
      <c r="CD332" s="8">
        <v>3</v>
      </c>
      <c r="CE332" s="8">
        <v>11</v>
      </c>
      <c r="CF332" s="8">
        <v>32</v>
      </c>
      <c r="CG332" s="8">
        <v>23</v>
      </c>
      <c r="CH332" s="8">
        <v>18</v>
      </c>
      <c r="CI332" s="8">
        <v>68</v>
      </c>
      <c r="CJ332" s="8">
        <v>2</v>
      </c>
      <c r="CK332" s="8">
        <v>8</v>
      </c>
      <c r="CL332" s="8">
        <v>16</v>
      </c>
      <c r="CM332" s="8">
        <v>5</v>
      </c>
      <c r="CN332" s="8">
        <v>20</v>
      </c>
      <c r="CO332" s="8">
        <v>4</v>
      </c>
      <c r="CP332" s="8">
        <v>11</v>
      </c>
      <c r="CQ332" s="8">
        <v>21</v>
      </c>
      <c r="CR332" s="8">
        <v>11</v>
      </c>
      <c r="CS332" s="8">
        <v>3</v>
      </c>
      <c r="CT332" s="8">
        <v>2</v>
      </c>
      <c r="CU332" s="8">
        <v>4</v>
      </c>
      <c r="CV332" s="8">
        <v>20</v>
      </c>
      <c r="CW332" s="8">
        <v>139</v>
      </c>
      <c r="CX332" s="8">
        <v>67</v>
      </c>
      <c r="CY332" s="8">
        <v>9</v>
      </c>
      <c r="CZ332" s="8">
        <v>44</v>
      </c>
      <c r="DA332" s="8">
        <v>19</v>
      </c>
      <c r="DB332" s="8">
        <v>14</v>
      </c>
      <c r="DC332" s="8">
        <v>22</v>
      </c>
      <c r="DD332" s="8">
        <v>55</v>
      </c>
      <c r="DE332" s="8">
        <v>298</v>
      </c>
      <c r="DF332" s="8">
        <v>74420</v>
      </c>
      <c r="DG332" s="8">
        <v>42</v>
      </c>
      <c r="DH332" s="8">
        <v>208</v>
      </c>
      <c r="DI332" s="8">
        <v>25</v>
      </c>
      <c r="DJ332" s="8">
        <v>9</v>
      </c>
      <c r="DK332" s="8">
        <v>69</v>
      </c>
      <c r="DL332" s="8">
        <v>77</v>
      </c>
      <c r="DM332" s="8">
        <v>4</v>
      </c>
      <c r="DN332" s="8">
        <v>18</v>
      </c>
      <c r="DO332" s="8">
        <v>20</v>
      </c>
      <c r="DP332" s="8">
        <v>11</v>
      </c>
      <c r="DQ332" s="8">
        <v>51</v>
      </c>
      <c r="DR332" s="8">
        <v>3</v>
      </c>
      <c r="DS332" s="8">
        <v>367</v>
      </c>
      <c r="DT332" s="8">
        <v>23</v>
      </c>
      <c r="DU332" s="8">
        <v>5</v>
      </c>
      <c r="DV332" s="8">
        <v>0</v>
      </c>
      <c r="DW332" s="8">
        <v>9</v>
      </c>
      <c r="DX332" s="8">
        <v>73</v>
      </c>
      <c r="DY332" s="8">
        <v>3</v>
      </c>
      <c r="DZ332" s="8">
        <v>23</v>
      </c>
      <c r="EA332" s="8">
        <v>159</v>
      </c>
      <c r="EB332" s="8">
        <v>66</v>
      </c>
      <c r="EC332" s="8">
        <v>38</v>
      </c>
      <c r="ED332" s="8">
        <v>23</v>
      </c>
      <c r="EE332" s="8">
        <v>19</v>
      </c>
      <c r="EF332" s="8">
        <v>12</v>
      </c>
      <c r="EG332" s="8">
        <v>19</v>
      </c>
    </row>
    <row r="333" spans="2:137" s="10" customFormat="1" ht="12.75">
      <c r="B333" s="11" t="s">
        <v>118</v>
      </c>
      <c r="C333" s="12">
        <f aca="true" t="shared" si="169" ref="C333:AH333">C332/156821</f>
        <v>0.00014666403096524062</v>
      </c>
      <c r="D333" s="12">
        <f t="shared" si="169"/>
        <v>0.00019767760695315042</v>
      </c>
      <c r="E333" s="12">
        <f t="shared" si="169"/>
        <v>4.463687898942106E-05</v>
      </c>
      <c r="F333" s="12">
        <f t="shared" si="169"/>
        <v>3.826018199093234E-05</v>
      </c>
      <c r="G333" s="12">
        <f t="shared" si="169"/>
        <v>0.00022956109194559402</v>
      </c>
      <c r="H333" s="12">
        <f t="shared" si="169"/>
        <v>0.00012753393996977445</v>
      </c>
      <c r="I333" s="12">
        <f t="shared" si="169"/>
        <v>0.00037622512291083466</v>
      </c>
      <c r="J333" s="12">
        <f t="shared" si="169"/>
        <v>5.101357598790978E-05</v>
      </c>
      <c r="K333" s="12">
        <f t="shared" si="169"/>
        <v>5.101357598790978E-05</v>
      </c>
      <c r="L333" s="12">
        <f t="shared" si="169"/>
        <v>3.188348499244361E-05</v>
      </c>
      <c r="M333" s="12">
        <f t="shared" si="169"/>
        <v>5.101357598790978E-05</v>
      </c>
      <c r="N333" s="12">
        <f t="shared" si="169"/>
        <v>0.0003698484259123459</v>
      </c>
      <c r="O333" s="12">
        <f t="shared" si="169"/>
        <v>0.00029970475892897</v>
      </c>
      <c r="P333" s="12">
        <f t="shared" si="169"/>
        <v>0.00010202715197581956</v>
      </c>
      <c r="Q333" s="12">
        <f t="shared" si="169"/>
        <v>7.014366698337596E-05</v>
      </c>
      <c r="R333" s="12">
        <f t="shared" si="169"/>
        <v>0.0007779570338156241</v>
      </c>
      <c r="S333" s="12">
        <f t="shared" si="169"/>
        <v>0.33806059137487965</v>
      </c>
      <c r="T333" s="12">
        <f t="shared" si="169"/>
        <v>0.03977145917957416</v>
      </c>
      <c r="U333" s="12">
        <f t="shared" si="169"/>
        <v>4.463687898942106E-05</v>
      </c>
      <c r="V333" s="12">
        <f t="shared" si="169"/>
        <v>6.376696998488722E-05</v>
      </c>
      <c r="W333" s="12">
        <f t="shared" si="169"/>
        <v>5.7390272986398505E-05</v>
      </c>
      <c r="X333" s="12">
        <f t="shared" si="169"/>
        <v>5.7390272986398505E-05</v>
      </c>
      <c r="Y333" s="12">
        <f t="shared" si="169"/>
        <v>0.0020150362515224366</v>
      </c>
      <c r="Z333" s="12">
        <f t="shared" si="169"/>
        <v>0.0014857704006478725</v>
      </c>
      <c r="AA333" s="12">
        <f t="shared" si="169"/>
        <v>2.550678799395489E-05</v>
      </c>
      <c r="AB333" s="12">
        <f t="shared" si="169"/>
        <v>3.826018199093234E-05</v>
      </c>
      <c r="AC333" s="12">
        <f t="shared" si="169"/>
        <v>0</v>
      </c>
      <c r="AD333" s="12">
        <f t="shared" si="169"/>
        <v>8.289706098035339E-05</v>
      </c>
      <c r="AE333" s="12">
        <f t="shared" si="169"/>
        <v>0.0001402873339667519</v>
      </c>
      <c r="AF333" s="12">
        <f t="shared" si="169"/>
        <v>0.00040173191090478954</v>
      </c>
      <c r="AG333" s="12">
        <f t="shared" si="169"/>
        <v>0.004336153958972332</v>
      </c>
      <c r="AH333" s="12">
        <f t="shared" si="169"/>
        <v>4.463687898942106E-05</v>
      </c>
      <c r="AI333" s="12">
        <f aca="true" t="shared" si="170" ref="AI333:CT333">AI332/156821</f>
        <v>6.3766969984887225E-06</v>
      </c>
      <c r="AJ333" s="12">
        <f t="shared" si="170"/>
        <v>0.00024231448594257146</v>
      </c>
      <c r="AK333" s="12">
        <f t="shared" si="170"/>
        <v>4.463687898942106E-05</v>
      </c>
      <c r="AL333" s="12">
        <f t="shared" si="170"/>
        <v>0.0010266482167566844</v>
      </c>
      <c r="AM333" s="12">
        <f t="shared" si="170"/>
        <v>7.652036398186467E-05</v>
      </c>
      <c r="AN333" s="12">
        <f t="shared" si="170"/>
        <v>9.565045497733084E-05</v>
      </c>
      <c r="AO333" s="12">
        <f t="shared" si="170"/>
        <v>0.0004399920928957219</v>
      </c>
      <c r="AP333" s="12">
        <f t="shared" si="170"/>
        <v>0.00039535521390630083</v>
      </c>
      <c r="AQ333" s="12">
        <f t="shared" si="170"/>
        <v>0.00017854751595768425</v>
      </c>
      <c r="AR333" s="12">
        <f t="shared" si="170"/>
        <v>0.00033158824392141357</v>
      </c>
      <c r="AS333" s="12">
        <f t="shared" si="170"/>
        <v>0.00015941742496221808</v>
      </c>
      <c r="AT333" s="12">
        <f t="shared" si="170"/>
        <v>0.00024231448594257146</v>
      </c>
      <c r="AU333" s="12">
        <f t="shared" si="170"/>
        <v>9.565045497733084E-05</v>
      </c>
      <c r="AV333" s="12">
        <f t="shared" si="170"/>
        <v>6.376696998488722E-05</v>
      </c>
      <c r="AW333" s="12">
        <f t="shared" si="170"/>
        <v>0.00019130090995466168</v>
      </c>
      <c r="AX333" s="12">
        <f t="shared" si="170"/>
        <v>0.0003060814559274587</v>
      </c>
      <c r="AY333" s="12">
        <f t="shared" si="170"/>
        <v>3.188348499244361E-05</v>
      </c>
      <c r="AZ333" s="12">
        <f t="shared" si="170"/>
        <v>0.0054648293277048355</v>
      </c>
      <c r="BA333" s="12">
        <f t="shared" si="170"/>
        <v>0.00011478054597279701</v>
      </c>
      <c r="BB333" s="12">
        <f t="shared" si="170"/>
        <v>3.826018199093234E-05</v>
      </c>
      <c r="BC333" s="12">
        <f t="shared" si="170"/>
        <v>0.00015941742496221808</v>
      </c>
      <c r="BD333" s="12">
        <f t="shared" si="170"/>
        <v>0.00040810860790327824</v>
      </c>
      <c r="BE333" s="12">
        <f t="shared" si="170"/>
        <v>3.188348499244361E-05</v>
      </c>
      <c r="BF333" s="12">
        <f t="shared" si="170"/>
        <v>7.014366698337596E-05</v>
      </c>
      <c r="BG333" s="12">
        <f t="shared" si="170"/>
        <v>6.376696998488722E-05</v>
      </c>
      <c r="BH333" s="12">
        <f t="shared" si="170"/>
        <v>0.00015941742496221808</v>
      </c>
      <c r="BI333" s="12">
        <f t="shared" si="170"/>
        <v>6.3766969984887225E-06</v>
      </c>
      <c r="BJ333" s="12">
        <f t="shared" si="170"/>
        <v>0.00010840384897430829</v>
      </c>
      <c r="BK333" s="12">
        <f t="shared" si="170"/>
        <v>3.826018199093234E-05</v>
      </c>
      <c r="BL333" s="12">
        <f t="shared" si="170"/>
        <v>0</v>
      </c>
      <c r="BM333" s="12">
        <f t="shared" si="170"/>
        <v>3.826018199093234E-05</v>
      </c>
      <c r="BN333" s="12">
        <f t="shared" si="170"/>
        <v>5.101357598790978E-05</v>
      </c>
      <c r="BO333" s="12">
        <f t="shared" si="170"/>
        <v>0.00010840384897430829</v>
      </c>
      <c r="BP333" s="12">
        <f t="shared" si="170"/>
        <v>1.913009099546617E-05</v>
      </c>
      <c r="BQ333" s="12">
        <f t="shared" si="170"/>
        <v>0.0010394016107536617</v>
      </c>
      <c r="BR333" s="12">
        <f t="shared" si="170"/>
        <v>9.565045497733084E-05</v>
      </c>
      <c r="BS333" s="12">
        <f t="shared" si="170"/>
        <v>1.2753393996977445E-05</v>
      </c>
      <c r="BT333" s="12">
        <f t="shared" si="170"/>
        <v>8.927375797884212E-05</v>
      </c>
      <c r="BU333" s="12">
        <f t="shared" si="170"/>
        <v>0.00023593778894408275</v>
      </c>
      <c r="BV333" s="12">
        <f t="shared" si="170"/>
        <v>0.10842935576230224</v>
      </c>
      <c r="BW333" s="12">
        <f t="shared" si="170"/>
        <v>3.188348499244361E-05</v>
      </c>
      <c r="BX333" s="12">
        <f t="shared" si="170"/>
        <v>3.826018199093234E-05</v>
      </c>
      <c r="BY333" s="12">
        <f t="shared" si="170"/>
        <v>2.550678799395489E-05</v>
      </c>
      <c r="BZ333" s="12">
        <f t="shared" si="170"/>
        <v>6.376696998488722E-05</v>
      </c>
      <c r="CA333" s="12">
        <f t="shared" si="170"/>
        <v>9.565045497733084E-05</v>
      </c>
      <c r="CB333" s="12">
        <f t="shared" si="170"/>
        <v>4.463687898942106E-05</v>
      </c>
      <c r="CC333" s="12">
        <f t="shared" si="170"/>
        <v>1.913009099546617E-05</v>
      </c>
      <c r="CD333" s="12">
        <f t="shared" si="170"/>
        <v>1.913009099546617E-05</v>
      </c>
      <c r="CE333" s="12">
        <f t="shared" si="170"/>
        <v>7.014366698337596E-05</v>
      </c>
      <c r="CF333" s="12">
        <f t="shared" si="170"/>
        <v>0.00020405430395163912</v>
      </c>
      <c r="CG333" s="12">
        <f t="shared" si="170"/>
        <v>0.00014666403096524062</v>
      </c>
      <c r="CH333" s="12">
        <f t="shared" si="170"/>
        <v>0.00011478054597279701</v>
      </c>
      <c r="CI333" s="12">
        <f t="shared" si="170"/>
        <v>0.00043361539589723317</v>
      </c>
      <c r="CJ333" s="12">
        <f t="shared" si="170"/>
        <v>1.2753393996977445E-05</v>
      </c>
      <c r="CK333" s="12">
        <f t="shared" si="170"/>
        <v>5.101357598790978E-05</v>
      </c>
      <c r="CL333" s="12">
        <f t="shared" si="170"/>
        <v>0.00010202715197581956</v>
      </c>
      <c r="CM333" s="12">
        <f t="shared" si="170"/>
        <v>3.188348499244361E-05</v>
      </c>
      <c r="CN333" s="12">
        <f t="shared" si="170"/>
        <v>0.00012753393996977445</v>
      </c>
      <c r="CO333" s="12">
        <f t="shared" si="170"/>
        <v>2.550678799395489E-05</v>
      </c>
      <c r="CP333" s="12">
        <f t="shared" si="170"/>
        <v>7.014366698337596E-05</v>
      </c>
      <c r="CQ333" s="12">
        <f t="shared" si="170"/>
        <v>0.00013391063696826318</v>
      </c>
      <c r="CR333" s="12">
        <f t="shared" si="170"/>
        <v>7.014366698337596E-05</v>
      </c>
      <c r="CS333" s="12">
        <f t="shared" si="170"/>
        <v>1.913009099546617E-05</v>
      </c>
      <c r="CT333" s="12">
        <f t="shared" si="170"/>
        <v>1.2753393996977445E-05</v>
      </c>
      <c r="CU333" s="12">
        <f aca="true" t="shared" si="171" ref="CU333:EG333">CU332/156821</f>
        <v>2.550678799395489E-05</v>
      </c>
      <c r="CV333" s="12">
        <f t="shared" si="171"/>
        <v>0.00012753393996977445</v>
      </c>
      <c r="CW333" s="12">
        <f t="shared" si="171"/>
        <v>0.0008863608827899325</v>
      </c>
      <c r="CX333" s="12">
        <f t="shared" si="171"/>
        <v>0.0004272386988987444</v>
      </c>
      <c r="CY333" s="12">
        <f t="shared" si="171"/>
        <v>5.7390272986398505E-05</v>
      </c>
      <c r="CZ333" s="12">
        <f t="shared" si="171"/>
        <v>0.0002805746679335038</v>
      </c>
      <c r="DA333" s="12">
        <f t="shared" si="171"/>
        <v>0.00012115724297128573</v>
      </c>
      <c r="DB333" s="12">
        <f t="shared" si="171"/>
        <v>8.927375797884212E-05</v>
      </c>
      <c r="DC333" s="12">
        <f t="shared" si="171"/>
        <v>0.0001402873339667519</v>
      </c>
      <c r="DD333" s="12">
        <f t="shared" si="171"/>
        <v>0.00035071833491687974</v>
      </c>
      <c r="DE333" s="12">
        <f t="shared" si="171"/>
        <v>0.0019002557055496393</v>
      </c>
      <c r="DF333" s="12">
        <f t="shared" si="171"/>
        <v>0.4745537906275307</v>
      </c>
      <c r="DG333" s="12">
        <f t="shared" si="171"/>
        <v>0.00026782127393652636</v>
      </c>
      <c r="DH333" s="12">
        <f t="shared" si="171"/>
        <v>0.0013263529756856543</v>
      </c>
      <c r="DI333" s="12">
        <f t="shared" si="171"/>
        <v>0.00015941742496221808</v>
      </c>
      <c r="DJ333" s="12">
        <f t="shared" si="171"/>
        <v>5.7390272986398505E-05</v>
      </c>
      <c r="DK333" s="12">
        <f t="shared" si="171"/>
        <v>0.0004399920928957219</v>
      </c>
      <c r="DL333" s="12">
        <f t="shared" si="171"/>
        <v>0.0004910056688836316</v>
      </c>
      <c r="DM333" s="12">
        <f t="shared" si="171"/>
        <v>2.550678799395489E-05</v>
      </c>
      <c r="DN333" s="12">
        <f t="shared" si="171"/>
        <v>0.00011478054597279701</v>
      </c>
      <c r="DO333" s="12">
        <f t="shared" si="171"/>
        <v>0.00012753393996977445</v>
      </c>
      <c r="DP333" s="12">
        <f t="shared" si="171"/>
        <v>7.014366698337596E-05</v>
      </c>
      <c r="DQ333" s="12">
        <f t="shared" si="171"/>
        <v>0.00032521154692292486</v>
      </c>
      <c r="DR333" s="12">
        <f t="shared" si="171"/>
        <v>1.913009099546617E-05</v>
      </c>
      <c r="DS333" s="12">
        <f t="shared" si="171"/>
        <v>0.002340247798445361</v>
      </c>
      <c r="DT333" s="12">
        <f t="shared" si="171"/>
        <v>0.00014666403096524062</v>
      </c>
      <c r="DU333" s="12">
        <f t="shared" si="171"/>
        <v>3.188348499244361E-05</v>
      </c>
      <c r="DV333" s="12">
        <f t="shared" si="171"/>
        <v>0</v>
      </c>
      <c r="DW333" s="12">
        <f t="shared" si="171"/>
        <v>5.7390272986398505E-05</v>
      </c>
      <c r="DX333" s="12">
        <f t="shared" si="171"/>
        <v>0.00046549888088967675</v>
      </c>
      <c r="DY333" s="12">
        <f t="shared" si="171"/>
        <v>1.913009099546617E-05</v>
      </c>
      <c r="DZ333" s="12">
        <f t="shared" si="171"/>
        <v>0.00014666403096524062</v>
      </c>
      <c r="EA333" s="12">
        <f t="shared" si="171"/>
        <v>0.001013894822759707</v>
      </c>
      <c r="EB333" s="12">
        <f t="shared" si="171"/>
        <v>0.0004208620019002557</v>
      </c>
      <c r="EC333" s="12">
        <f t="shared" si="171"/>
        <v>0.00024231448594257146</v>
      </c>
      <c r="ED333" s="12">
        <f t="shared" si="171"/>
        <v>0.00014666403096524062</v>
      </c>
      <c r="EE333" s="12">
        <f t="shared" si="171"/>
        <v>0.00012115724297128573</v>
      </c>
      <c r="EF333" s="12">
        <f t="shared" si="171"/>
        <v>7.652036398186467E-05</v>
      </c>
      <c r="EG333" s="12">
        <f t="shared" si="171"/>
        <v>0.00012115724297128573</v>
      </c>
    </row>
    <row r="334" spans="2:65" ht="4.5" customHeight="1">
      <c r="B334" s="13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</row>
    <row r="335" spans="2:65" ht="12.75">
      <c r="B335" s="13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</row>
  </sheetData>
  <printOptions/>
  <pageMargins left="0.8999999999999999" right="0.8999999999999999" top="1" bottom="0.8" header="0.3" footer="0.3"/>
  <pageSetup firstPageNumber="576" useFirstPageNumber="1" horizontalDpi="600" verticalDpi="600" orientation="portrait" pageOrder="overThenDown" r:id="rId1"/>
  <headerFooter alignWithMargins="0">
    <oddHeader>&amp;C&amp;"Times New Roman,Bold"&amp;12Supplement to the Statement of Vote
Counties by Congressional Districts for Governor</oddHeader>
    <oddFooter>&amp;C&amp;"Times New Roman,Regular"&amp;8&amp;P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Cathy Ingram-Kelly</cp:lastModifiedBy>
  <cp:lastPrinted>2004-03-10T00:08:18Z</cp:lastPrinted>
  <dcterms:created xsi:type="dcterms:W3CDTF">2004-01-23T16:10:55Z</dcterms:created>
  <dcterms:modified xsi:type="dcterms:W3CDTF">2004-03-10T00:08:21Z</dcterms:modified>
  <cp:category/>
  <cp:version/>
  <cp:contentType/>
  <cp:contentStatus/>
</cp:coreProperties>
</file>