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US-Senate SSOV by BOE Dist.rpt" sheetId="1" r:id="rId1"/>
  </sheets>
  <definedNames>
    <definedName name="_xlnm.Print_Area" localSheetId="0">'US-Senate SSOV by BOE Dist.rpt'!$A$1:$Q$81</definedName>
    <definedName name="_xlnm.Print_Titles" localSheetId="0">'US-Senate SSOV by BOE Dist.rpt'!$A:$B,'US-Senate SSOV by BOE Dist.rpt'!$1:$2</definedName>
  </definedNames>
  <calcPr fullCalcOnLoad="1"/>
</workbook>
</file>

<file path=xl/sharedStrings.xml><?xml version="1.0" encoding="utf-8"?>
<sst xmlns="http://schemas.openxmlformats.org/spreadsheetml/2006/main" count="104" uniqueCount="84">
  <si>
    <t>Barbara Boxer</t>
  </si>
  <si>
    <t>James Stewart</t>
  </si>
  <si>
    <t>Rosario Marin</t>
  </si>
  <si>
    <t>John M. Van Zandt</t>
  </si>
  <si>
    <t>Barry L. Hatch</t>
  </si>
  <si>
    <t>Howard Kaloogian</t>
  </si>
  <si>
    <t>Don J. Grundmann</t>
  </si>
  <si>
    <t>Gail K. Lightfoot</t>
  </si>
  <si>
    <t>James P. "Jim" Gray</t>
  </si>
  <si>
    <t>Marsha Feinland</t>
  </si>
  <si>
    <t>DEM</t>
  </si>
  <si>
    <t>REP</t>
  </si>
  <si>
    <t>AI</t>
  </si>
  <si>
    <t>LIB</t>
  </si>
  <si>
    <t>PF</t>
  </si>
  <si>
    <t>Alameda</t>
  </si>
  <si>
    <t>Colusa</t>
  </si>
  <si>
    <t>Contra Costa</t>
  </si>
  <si>
    <t>Del Norte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</si>
  <si>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</si>
  <si>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</si>
  <si>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</si>
  <si>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</si>
  <si>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</si>
  <si>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</si>
  <si>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</si>
  <si>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</si>
  <si>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</si>
  <si>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</si>
  <si>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</si>
  <si>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</si>
  <si>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</si>
  <si>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</si>
  <si>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</si>
  <si>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Trinity</t>
  </si>
  <si>
    <t>Yolo</t>
  </si>
  <si>
    <t>Board of Equalization District 1 (2000)</t>
  </si>
  <si>
    <t>District Totals</t>
  </si>
  <si>
    <t>Alpine</t>
  </si>
  <si>
    <t>Amador</t>
  </si>
  <si>
    <t>Butte</t>
  </si>
  <si>
    <t>Calaveras</t>
  </si>
  <si>
    <t>El Dorado</t>
  </si>
  <si>
    <t>Fresno</t>
  </si>
  <si>
    <t>Glenn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</si>
  <si>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</si>
  <si>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</si>
  <si>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</si>
  <si>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</si>
  <si>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</si>
  <si>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</si>
  <si>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</si>
  <si>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</si>
  <si>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</si>
  <si>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</si>
  <si>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</si>
  <si>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</si>
  <si>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</si>
  <si>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</si>
  <si>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</si>
  <si>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</si>
  <si>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</si>
  <si>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</si>
  <si>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</si>
  <si>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</si>
  <si>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</si>
  <si>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Tehama</t>
  </si>
  <si>
    <t>Tulare</t>
  </si>
  <si>
    <t>Tuolumne</t>
  </si>
  <si>
    <t>Ventura</t>
  </si>
  <si>
    <t>Yuba</t>
  </si>
  <si>
    <t>Board of Equalization District 2 (2000)</t>
  </si>
  <si>
    <t>Imperial</t>
  </si>
  <si>
    <t>Orange</t>
  </si>
  <si>
    <t>Riverside</t>
  </si>
  <si>
    <t>San Diego</t>
  </si>
  <si>
    <t>Board of Equalization District 3 (2000)</t>
  </si>
  <si>
    <t>Board of Equalization District 4 (2000)</t>
  </si>
  <si>
    <t>Percent, Total</t>
  </si>
  <si>
    <t>Bill 
Quraishi</t>
  </si>
  <si>
    <t>Danney 
Ball</t>
  </si>
  <si>
    <t>Bill 
Jones</t>
  </si>
  <si>
    <t>Toni 
Casey</t>
  </si>
  <si>
    <t>Tim 
Stoen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</si>
</sst>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b/>
      <sz val="7.9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20.7109375" style="8" customWidth="1"/>
    <col min="3" max="3" width="6.7109375" style="1" customWidth="1"/>
    <col min="4" max="4" width="5.421875" style="1" bestFit="1" customWidth="1"/>
    <col min="5" max="5" width="5.8515625" style="1" bestFit="1" customWidth="1"/>
    <col min="6" max="6" width="5.421875" style="1" bestFit="1" customWidth="1"/>
    <col min="7" max="7" width="5.8515625" style="1" bestFit="1" customWidth="1"/>
    <col min="8" max="8" width="7.00390625" style="1" bestFit="1" customWidth="1"/>
    <col min="9" max="9" width="5.421875" style="1" bestFit="1" customWidth="1"/>
    <col min="10" max="10" width="5.57421875" style="1" bestFit="1" customWidth="1"/>
    <col min="11" max="11" width="4.8515625" style="1" bestFit="1" customWidth="1"/>
    <col min="12" max="12" width="7.00390625" style="1" bestFit="1" customWidth="1"/>
    <col min="13" max="13" width="4.8515625" style="1" bestFit="1" customWidth="1"/>
    <col min="14" max="14" width="8.00390625" style="1" customWidth="1"/>
    <col min="15" max="15" width="6.421875" style="1" bestFit="1" customWidth="1"/>
    <col min="16" max="16" width="7.28125" style="1" bestFit="1" customWidth="1"/>
    <col min="17" max="17" width="6.00390625" style="1" bestFit="1" customWidth="1"/>
    <col min="18" max="16384" width="7.7109375" style="1" customWidth="1"/>
  </cols>
  <sheetData>
    <row r="1" spans="3:17" s="12" customFormat="1" ht="27">
      <c r="C1" s="13" t="s">
        <v>0</v>
      </c>
      <c r="D1" s="13" t="s">
        <v>1</v>
      </c>
      <c r="E1" s="13" t="s">
        <v>79</v>
      </c>
      <c r="F1" s="13" t="s">
        <v>80</v>
      </c>
      <c r="G1" s="13" t="s">
        <v>2</v>
      </c>
      <c r="H1" s="13" t="s">
        <v>3</v>
      </c>
      <c r="I1" s="13" t="s">
        <v>4</v>
      </c>
      <c r="J1" s="13" t="s">
        <v>81</v>
      </c>
      <c r="K1" s="13" t="s">
        <v>82</v>
      </c>
      <c r="L1" s="13" t="s">
        <v>5</v>
      </c>
      <c r="M1" s="13" t="s">
        <v>83</v>
      </c>
      <c r="N1" s="13" t="s">
        <v>6</v>
      </c>
      <c r="O1" s="13" t="s">
        <v>7</v>
      </c>
      <c r="P1" s="13" t="s">
        <v>8</v>
      </c>
      <c r="Q1" s="13" t="s">
        <v>9</v>
      </c>
    </row>
    <row r="2" spans="3:17" s="14" customFormat="1" ht="9">
      <c r="C2" s="15" t="s">
        <v>10</v>
      </c>
      <c r="D2" s="15" t="s">
        <v>11</v>
      </c>
      <c r="E2" s="15" t="s">
        <v>11</v>
      </c>
      <c r="F2" s="15" t="s">
        <v>11</v>
      </c>
      <c r="G2" s="15" t="s">
        <v>11</v>
      </c>
      <c r="H2" s="15" t="s">
        <v>11</v>
      </c>
      <c r="I2" s="15" t="s">
        <v>11</v>
      </c>
      <c r="J2" s="15" t="s">
        <v>11</v>
      </c>
      <c r="K2" s="15" t="s">
        <v>11</v>
      </c>
      <c r="L2" s="15" t="s">
        <v>11</v>
      </c>
      <c r="M2" s="15" t="s">
        <v>11</v>
      </c>
      <c r="N2" s="15" t="s">
        <v>12</v>
      </c>
      <c r="O2" s="15" t="s">
        <v>13</v>
      </c>
      <c r="P2" s="15" t="s">
        <v>13</v>
      </c>
      <c r="Q2" s="15" t="s">
        <v>14</v>
      </c>
    </row>
    <row r="3" spans="1:17" ht="9">
      <c r="A3" s="5" t="s">
        <v>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9">
      <c r="B4" s="9" t="s">
        <v>15</v>
      </c>
      <c r="C4" s="3">
        <v>184075</v>
      </c>
      <c r="D4" s="3">
        <v>1992</v>
      </c>
      <c r="E4" s="3">
        <v>1223</v>
      </c>
      <c r="F4" s="3">
        <v>1013</v>
      </c>
      <c r="G4" s="3">
        <v>6187</v>
      </c>
      <c r="H4" s="3">
        <v>1434</v>
      </c>
      <c r="I4" s="3">
        <v>1912</v>
      </c>
      <c r="J4" s="3">
        <v>21947</v>
      </c>
      <c r="K4" s="3">
        <v>3948</v>
      </c>
      <c r="L4" s="3">
        <v>9026</v>
      </c>
      <c r="M4" s="3">
        <v>2948</v>
      </c>
      <c r="N4" s="3">
        <v>1013</v>
      </c>
      <c r="O4" s="3">
        <v>441</v>
      </c>
      <c r="P4" s="3">
        <v>563</v>
      </c>
      <c r="Q4" s="3">
        <v>327</v>
      </c>
    </row>
    <row r="5" spans="2:17" ht="9">
      <c r="B5" s="9" t="s">
        <v>16</v>
      </c>
      <c r="C5" s="3">
        <v>1125</v>
      </c>
      <c r="D5" s="3">
        <v>84</v>
      </c>
      <c r="E5" s="3">
        <v>15</v>
      </c>
      <c r="F5" s="3">
        <v>12</v>
      </c>
      <c r="G5" s="3">
        <v>183</v>
      </c>
      <c r="H5" s="3">
        <v>39</v>
      </c>
      <c r="I5" s="3">
        <v>42</v>
      </c>
      <c r="J5" s="3">
        <v>1372</v>
      </c>
      <c r="K5" s="3">
        <v>92</v>
      </c>
      <c r="L5" s="3">
        <v>95</v>
      </c>
      <c r="M5" s="3">
        <v>54</v>
      </c>
      <c r="N5" s="3">
        <v>45</v>
      </c>
      <c r="O5" s="3">
        <v>5</v>
      </c>
      <c r="P5" s="3">
        <v>4</v>
      </c>
      <c r="Q5" s="3">
        <v>5</v>
      </c>
    </row>
    <row r="6" spans="2:17" ht="9">
      <c r="B6" s="9" t="s">
        <v>17</v>
      </c>
      <c r="C6" s="3">
        <v>118999</v>
      </c>
      <c r="D6" s="3">
        <v>2144</v>
      </c>
      <c r="E6" s="3">
        <v>1071</v>
      </c>
      <c r="F6" s="3">
        <v>1251</v>
      </c>
      <c r="G6" s="3">
        <v>7832</v>
      </c>
      <c r="H6" s="3">
        <v>1828</v>
      </c>
      <c r="I6" s="3">
        <v>1980</v>
      </c>
      <c r="J6" s="3">
        <v>33500</v>
      </c>
      <c r="K6" s="3">
        <v>5629</v>
      </c>
      <c r="L6" s="3">
        <v>12261</v>
      </c>
      <c r="M6" s="3">
        <v>3673</v>
      </c>
      <c r="N6" s="3">
        <v>1004</v>
      </c>
      <c r="O6" s="3">
        <v>345</v>
      </c>
      <c r="P6" s="3">
        <v>495</v>
      </c>
      <c r="Q6" s="3">
        <v>171</v>
      </c>
    </row>
    <row r="7" spans="2:17" ht="9">
      <c r="B7" s="9" t="s">
        <v>18</v>
      </c>
      <c r="C7" s="3">
        <v>2187</v>
      </c>
      <c r="D7" s="3">
        <v>192</v>
      </c>
      <c r="E7" s="3">
        <v>69</v>
      </c>
      <c r="F7" s="3">
        <v>53</v>
      </c>
      <c r="G7" s="3">
        <v>179</v>
      </c>
      <c r="H7" s="3">
        <v>152</v>
      </c>
      <c r="I7" s="3">
        <v>81</v>
      </c>
      <c r="J7" s="3">
        <v>922</v>
      </c>
      <c r="K7" s="3">
        <v>112</v>
      </c>
      <c r="L7" s="3">
        <v>175</v>
      </c>
      <c r="M7" s="3">
        <v>194</v>
      </c>
      <c r="N7" s="3">
        <v>60</v>
      </c>
      <c r="O7" s="3">
        <v>11</v>
      </c>
      <c r="P7" s="3">
        <v>11</v>
      </c>
      <c r="Q7" s="3">
        <v>1</v>
      </c>
    </row>
    <row r="8" spans="2:17" ht="9">
      <c r="B8" s="9" t="s">
        <v>19</v>
      </c>
      <c r="C8" s="3">
        <v>23174</v>
      </c>
      <c r="D8" s="3">
        <v>1083</v>
      </c>
      <c r="E8" s="3">
        <v>276</v>
      </c>
      <c r="F8" s="3">
        <v>304</v>
      </c>
      <c r="G8" s="3">
        <v>897</v>
      </c>
      <c r="H8" s="3">
        <v>876</v>
      </c>
      <c r="I8" s="3">
        <v>366</v>
      </c>
      <c r="J8" s="3">
        <v>6541</v>
      </c>
      <c r="K8" s="3">
        <v>620</v>
      </c>
      <c r="L8" s="3">
        <v>1093</v>
      </c>
      <c r="M8" s="3">
        <v>1245</v>
      </c>
      <c r="N8" s="3">
        <v>438</v>
      </c>
      <c r="O8" s="3">
        <v>204</v>
      </c>
      <c r="P8" s="3">
        <v>192</v>
      </c>
      <c r="Q8" s="3">
        <v>85</v>
      </c>
    </row>
    <row r="9" spans="2:17" ht="9">
      <c r="B9" s="9" t="s">
        <v>20</v>
      </c>
      <c r="C9" s="3">
        <v>6572</v>
      </c>
      <c r="D9" s="3">
        <v>291</v>
      </c>
      <c r="E9" s="3">
        <v>157</v>
      </c>
      <c r="F9" s="3">
        <v>81</v>
      </c>
      <c r="G9" s="3">
        <v>545</v>
      </c>
      <c r="H9" s="3">
        <v>220</v>
      </c>
      <c r="I9" s="3">
        <v>156</v>
      </c>
      <c r="J9" s="3">
        <v>2457</v>
      </c>
      <c r="K9" s="3">
        <v>439</v>
      </c>
      <c r="L9" s="3">
        <v>536</v>
      </c>
      <c r="M9" s="3">
        <v>433</v>
      </c>
      <c r="N9" s="3">
        <v>113</v>
      </c>
      <c r="O9" s="3">
        <v>35</v>
      </c>
      <c r="P9" s="3">
        <v>42</v>
      </c>
      <c r="Q9" s="3">
        <v>11</v>
      </c>
    </row>
    <row r="10" spans="2:17" ht="9">
      <c r="B10" s="9" t="s">
        <v>21</v>
      </c>
      <c r="C10" s="3">
        <v>45638</v>
      </c>
      <c r="D10" s="3">
        <v>506</v>
      </c>
      <c r="E10" s="3">
        <v>232</v>
      </c>
      <c r="F10" s="3">
        <v>305</v>
      </c>
      <c r="G10" s="3">
        <v>2175</v>
      </c>
      <c r="H10" s="3">
        <v>486</v>
      </c>
      <c r="I10" s="3">
        <v>459</v>
      </c>
      <c r="J10" s="3">
        <v>9185</v>
      </c>
      <c r="K10" s="3">
        <v>1178</v>
      </c>
      <c r="L10" s="3">
        <v>2455</v>
      </c>
      <c r="M10" s="3">
        <v>649</v>
      </c>
      <c r="N10" s="3">
        <v>258</v>
      </c>
      <c r="O10" s="3">
        <v>140</v>
      </c>
      <c r="P10" s="3">
        <v>159</v>
      </c>
      <c r="Q10" s="3">
        <v>62</v>
      </c>
    </row>
    <row r="11" spans="2:17" ht="9">
      <c r="B11" s="9" t="s">
        <v>22</v>
      </c>
      <c r="C11" s="3">
        <v>13034</v>
      </c>
      <c r="D11" s="3">
        <v>415</v>
      </c>
      <c r="E11" s="3">
        <v>126</v>
      </c>
      <c r="F11" s="3">
        <v>108</v>
      </c>
      <c r="G11" s="3">
        <v>534</v>
      </c>
      <c r="H11" s="3">
        <v>238</v>
      </c>
      <c r="I11" s="3">
        <v>169</v>
      </c>
      <c r="J11" s="3">
        <v>3164</v>
      </c>
      <c r="K11" s="3">
        <v>460</v>
      </c>
      <c r="L11" s="3">
        <v>364</v>
      </c>
      <c r="M11" s="3">
        <v>963</v>
      </c>
      <c r="N11" s="3">
        <v>154</v>
      </c>
      <c r="O11" s="3">
        <v>92</v>
      </c>
      <c r="P11" s="3">
        <v>64</v>
      </c>
      <c r="Q11" s="3">
        <v>48</v>
      </c>
    </row>
    <row r="12" spans="2:17" ht="9">
      <c r="B12" s="9" t="s">
        <v>23</v>
      </c>
      <c r="C12" s="3">
        <v>30902</v>
      </c>
      <c r="D12" s="3">
        <v>837</v>
      </c>
      <c r="E12" s="3">
        <v>362</v>
      </c>
      <c r="F12" s="3">
        <v>326</v>
      </c>
      <c r="G12" s="3">
        <v>4091</v>
      </c>
      <c r="H12" s="3">
        <v>510</v>
      </c>
      <c r="I12" s="3">
        <v>978</v>
      </c>
      <c r="J12" s="3">
        <v>10661</v>
      </c>
      <c r="K12" s="3">
        <v>1147</v>
      </c>
      <c r="L12" s="3">
        <v>1739</v>
      </c>
      <c r="M12" s="3">
        <v>883</v>
      </c>
      <c r="N12" s="3">
        <v>284</v>
      </c>
      <c r="O12" s="3">
        <v>88</v>
      </c>
      <c r="P12" s="3">
        <v>116</v>
      </c>
      <c r="Q12" s="3">
        <v>42</v>
      </c>
    </row>
    <row r="13" spans="2:17" ht="9">
      <c r="B13" s="9" t="s">
        <v>24</v>
      </c>
      <c r="C13" s="3">
        <v>16053</v>
      </c>
      <c r="D13" s="3">
        <v>426</v>
      </c>
      <c r="E13" s="3">
        <v>191</v>
      </c>
      <c r="F13" s="3">
        <v>175</v>
      </c>
      <c r="G13" s="3">
        <v>1058</v>
      </c>
      <c r="H13" s="3">
        <v>318</v>
      </c>
      <c r="I13" s="3">
        <v>632</v>
      </c>
      <c r="J13" s="3">
        <v>5430</v>
      </c>
      <c r="K13" s="3">
        <v>764</v>
      </c>
      <c r="L13" s="3">
        <v>1546</v>
      </c>
      <c r="M13" s="3">
        <v>397</v>
      </c>
      <c r="N13" s="3">
        <v>212</v>
      </c>
      <c r="O13" s="3">
        <v>57</v>
      </c>
      <c r="P13" s="3">
        <v>87</v>
      </c>
      <c r="Q13" s="3">
        <v>15</v>
      </c>
    </row>
    <row r="14" spans="2:17" ht="9">
      <c r="B14" s="9" t="s">
        <v>25</v>
      </c>
      <c r="C14" s="3">
        <v>5280</v>
      </c>
      <c r="D14" s="3">
        <v>183</v>
      </c>
      <c r="E14" s="3">
        <v>93</v>
      </c>
      <c r="F14" s="3">
        <v>54</v>
      </c>
      <c r="G14" s="3">
        <v>608</v>
      </c>
      <c r="H14" s="3">
        <v>102</v>
      </c>
      <c r="I14" s="3">
        <v>153</v>
      </c>
      <c r="J14" s="3">
        <v>2225</v>
      </c>
      <c r="K14" s="3">
        <v>285</v>
      </c>
      <c r="L14" s="3">
        <v>514</v>
      </c>
      <c r="M14" s="3">
        <v>174</v>
      </c>
      <c r="N14" s="3">
        <v>94</v>
      </c>
      <c r="O14" s="3">
        <v>30</v>
      </c>
      <c r="P14" s="3">
        <v>28</v>
      </c>
      <c r="Q14" s="3">
        <v>3</v>
      </c>
    </row>
    <row r="15" spans="2:17" ht="9">
      <c r="B15" s="9" t="s">
        <v>26</v>
      </c>
      <c r="C15" s="3">
        <v>119344</v>
      </c>
      <c r="D15" s="3">
        <v>751</v>
      </c>
      <c r="E15" s="3">
        <v>241</v>
      </c>
      <c r="F15" s="3">
        <v>322</v>
      </c>
      <c r="G15" s="3">
        <v>2471</v>
      </c>
      <c r="H15" s="3">
        <v>324</v>
      </c>
      <c r="I15" s="3">
        <v>478</v>
      </c>
      <c r="J15" s="3">
        <v>8601</v>
      </c>
      <c r="K15" s="3">
        <v>1464</v>
      </c>
      <c r="L15" s="3">
        <v>2557</v>
      </c>
      <c r="M15" s="3">
        <v>1772</v>
      </c>
      <c r="N15" s="3">
        <v>1017</v>
      </c>
      <c r="O15" s="3">
        <v>288</v>
      </c>
      <c r="P15" s="3">
        <v>406</v>
      </c>
      <c r="Q15" s="3">
        <v>349</v>
      </c>
    </row>
    <row r="16" spans="2:17" ht="9">
      <c r="B16" s="9" t="s">
        <v>27</v>
      </c>
      <c r="C16" s="3">
        <v>27103</v>
      </c>
      <c r="D16" s="3">
        <v>1089</v>
      </c>
      <c r="E16" s="3">
        <v>386</v>
      </c>
      <c r="F16" s="3">
        <v>439</v>
      </c>
      <c r="G16" s="3">
        <v>2958</v>
      </c>
      <c r="H16" s="3">
        <v>591</v>
      </c>
      <c r="I16" s="3">
        <v>684</v>
      </c>
      <c r="J16" s="3">
        <v>19063</v>
      </c>
      <c r="K16" s="3">
        <v>2052</v>
      </c>
      <c r="L16" s="3">
        <v>3222</v>
      </c>
      <c r="M16" s="3">
        <v>2227</v>
      </c>
      <c r="N16" s="3">
        <v>356</v>
      </c>
      <c r="O16" s="3">
        <v>223</v>
      </c>
      <c r="P16" s="3">
        <v>132</v>
      </c>
      <c r="Q16" s="3">
        <v>29</v>
      </c>
    </row>
    <row r="17" spans="2:17" ht="9">
      <c r="B17" s="9" t="s">
        <v>28</v>
      </c>
      <c r="C17" s="3">
        <v>81917</v>
      </c>
      <c r="D17" s="3">
        <v>1260</v>
      </c>
      <c r="E17" s="3">
        <v>1637</v>
      </c>
      <c r="F17" s="3">
        <v>416</v>
      </c>
      <c r="G17" s="3">
        <v>3512</v>
      </c>
      <c r="H17" s="3">
        <v>1156</v>
      </c>
      <c r="I17" s="3">
        <v>886</v>
      </c>
      <c r="J17" s="3">
        <v>17389</v>
      </c>
      <c r="K17" s="3">
        <v>2705</v>
      </c>
      <c r="L17" s="3">
        <v>5361</v>
      </c>
      <c r="M17" s="3">
        <v>1670</v>
      </c>
      <c r="N17" s="3">
        <v>521</v>
      </c>
      <c r="O17" s="3">
        <v>203</v>
      </c>
      <c r="P17" s="3">
        <v>327</v>
      </c>
      <c r="Q17" s="3">
        <v>94</v>
      </c>
    </row>
    <row r="18" spans="2:17" ht="9">
      <c r="B18" s="9" t="s">
        <v>29</v>
      </c>
      <c r="C18" s="3">
        <v>23985</v>
      </c>
      <c r="D18" s="3">
        <v>425</v>
      </c>
      <c r="E18" s="3">
        <v>191</v>
      </c>
      <c r="F18" s="3">
        <v>247</v>
      </c>
      <c r="G18" s="3">
        <v>3489</v>
      </c>
      <c r="H18" s="3">
        <v>375</v>
      </c>
      <c r="I18" s="3">
        <v>440</v>
      </c>
      <c r="J18" s="3">
        <v>6239</v>
      </c>
      <c r="K18" s="3">
        <v>834</v>
      </c>
      <c r="L18" s="3">
        <v>1512</v>
      </c>
      <c r="M18" s="3">
        <v>903</v>
      </c>
      <c r="N18" s="3">
        <v>194</v>
      </c>
      <c r="O18" s="3">
        <v>77</v>
      </c>
      <c r="P18" s="3">
        <v>101</v>
      </c>
      <c r="Q18" s="3">
        <v>33</v>
      </c>
    </row>
    <row r="19" spans="2:17" ht="9">
      <c r="B19" s="9" t="s">
        <v>30</v>
      </c>
      <c r="C19" s="3">
        <v>157396</v>
      </c>
      <c r="D19" s="3">
        <v>3301</v>
      </c>
      <c r="E19" s="3">
        <v>1560</v>
      </c>
      <c r="F19" s="3">
        <v>1546</v>
      </c>
      <c r="G19" s="3">
        <v>11074</v>
      </c>
      <c r="H19" s="3">
        <v>2233</v>
      </c>
      <c r="I19" s="3">
        <v>3192</v>
      </c>
      <c r="J19" s="3">
        <v>35314</v>
      </c>
      <c r="K19" s="3">
        <v>8752</v>
      </c>
      <c r="L19" s="3">
        <v>13664</v>
      </c>
      <c r="M19" s="3">
        <v>5221</v>
      </c>
      <c r="N19" s="3">
        <v>1473</v>
      </c>
      <c r="O19" s="3">
        <v>605</v>
      </c>
      <c r="P19" s="3">
        <v>861</v>
      </c>
      <c r="Q19" s="3">
        <v>210</v>
      </c>
    </row>
    <row r="20" spans="2:17" ht="9">
      <c r="B20" s="9" t="s">
        <v>31</v>
      </c>
      <c r="C20" s="3">
        <v>41947</v>
      </c>
      <c r="D20" s="3">
        <v>628</v>
      </c>
      <c r="E20" s="3">
        <v>301</v>
      </c>
      <c r="F20" s="3">
        <v>231</v>
      </c>
      <c r="G20" s="3">
        <v>1479</v>
      </c>
      <c r="H20" s="3">
        <v>526</v>
      </c>
      <c r="I20" s="3">
        <v>687</v>
      </c>
      <c r="J20" s="3">
        <v>7905</v>
      </c>
      <c r="K20" s="3">
        <v>867</v>
      </c>
      <c r="L20" s="3">
        <v>1536</v>
      </c>
      <c r="M20" s="3">
        <v>724</v>
      </c>
      <c r="N20" s="3">
        <v>425</v>
      </c>
      <c r="O20" s="3">
        <v>248</v>
      </c>
      <c r="P20" s="3">
        <v>295</v>
      </c>
      <c r="Q20" s="3">
        <v>127</v>
      </c>
    </row>
    <row r="21" spans="2:17" ht="9">
      <c r="B21" s="9" t="s">
        <v>32</v>
      </c>
      <c r="C21" s="3">
        <v>36173</v>
      </c>
      <c r="D21" s="3">
        <v>724</v>
      </c>
      <c r="E21" s="3">
        <v>376</v>
      </c>
      <c r="F21" s="3">
        <v>270</v>
      </c>
      <c r="G21" s="3">
        <v>4025</v>
      </c>
      <c r="H21" s="3">
        <v>599</v>
      </c>
      <c r="I21" s="3">
        <v>869</v>
      </c>
      <c r="J21" s="3">
        <v>10948</v>
      </c>
      <c r="K21" s="3">
        <v>1320</v>
      </c>
      <c r="L21" s="3">
        <v>3018</v>
      </c>
      <c r="M21" s="3">
        <v>980</v>
      </c>
      <c r="N21" s="3">
        <v>417</v>
      </c>
      <c r="O21" s="3">
        <v>128</v>
      </c>
      <c r="P21" s="3">
        <v>130</v>
      </c>
      <c r="Q21" s="3">
        <v>39</v>
      </c>
    </row>
    <row r="22" spans="2:17" ht="9">
      <c r="B22" s="9" t="s">
        <v>33</v>
      </c>
      <c r="C22" s="3">
        <v>73120</v>
      </c>
      <c r="D22" s="3">
        <v>1493</v>
      </c>
      <c r="E22" s="3">
        <v>736</v>
      </c>
      <c r="F22" s="3">
        <v>818</v>
      </c>
      <c r="G22" s="3">
        <v>3827</v>
      </c>
      <c r="H22" s="3">
        <v>1187</v>
      </c>
      <c r="I22" s="3">
        <v>1473</v>
      </c>
      <c r="J22" s="3">
        <v>17786</v>
      </c>
      <c r="K22" s="3">
        <v>2478</v>
      </c>
      <c r="L22" s="3">
        <v>5218</v>
      </c>
      <c r="M22" s="3">
        <v>2588</v>
      </c>
      <c r="N22" s="3">
        <v>764</v>
      </c>
      <c r="O22" s="3">
        <v>313</v>
      </c>
      <c r="P22" s="3">
        <v>375</v>
      </c>
      <c r="Q22" s="3">
        <v>205</v>
      </c>
    </row>
    <row r="23" spans="2:17" ht="9">
      <c r="B23" s="9" t="s">
        <v>34</v>
      </c>
      <c r="C23" s="3">
        <v>1583</v>
      </c>
      <c r="D23" s="3">
        <v>144</v>
      </c>
      <c r="E23" s="3">
        <v>41</v>
      </c>
      <c r="F23" s="3">
        <v>28</v>
      </c>
      <c r="G23" s="3">
        <v>155</v>
      </c>
      <c r="H23" s="3">
        <v>82</v>
      </c>
      <c r="I23" s="3">
        <v>51</v>
      </c>
      <c r="J23" s="3">
        <v>744</v>
      </c>
      <c r="K23" s="3">
        <v>151</v>
      </c>
      <c r="L23" s="3">
        <v>97</v>
      </c>
      <c r="M23" s="3">
        <v>107</v>
      </c>
      <c r="N23" s="3">
        <v>50</v>
      </c>
      <c r="O23" s="3">
        <v>20</v>
      </c>
      <c r="P23" s="3">
        <v>14</v>
      </c>
      <c r="Q23" s="3">
        <v>8</v>
      </c>
    </row>
    <row r="24" spans="2:17" ht="9">
      <c r="B24" s="9" t="s">
        <v>35</v>
      </c>
      <c r="C24" s="3">
        <v>21377</v>
      </c>
      <c r="D24" s="3">
        <v>398</v>
      </c>
      <c r="E24" s="3">
        <v>170</v>
      </c>
      <c r="F24" s="3">
        <v>147</v>
      </c>
      <c r="G24" s="3">
        <v>2093</v>
      </c>
      <c r="H24" s="3">
        <v>213</v>
      </c>
      <c r="I24" s="3">
        <v>301</v>
      </c>
      <c r="J24" s="3">
        <v>7696</v>
      </c>
      <c r="K24" s="3">
        <v>754</v>
      </c>
      <c r="L24" s="3">
        <v>932</v>
      </c>
      <c r="M24" s="3">
        <v>411</v>
      </c>
      <c r="N24" s="3">
        <v>235</v>
      </c>
      <c r="O24" s="3">
        <v>56</v>
      </c>
      <c r="P24" s="3">
        <v>66</v>
      </c>
      <c r="Q24" s="3">
        <v>45</v>
      </c>
    </row>
    <row r="25" spans="1:17" ht="9">
      <c r="A25" s="4" t="s">
        <v>37</v>
      </c>
      <c r="C25" s="3">
        <v>1030984</v>
      </c>
      <c r="D25" s="3">
        <v>18366</v>
      </c>
      <c r="E25" s="3">
        <v>9454</v>
      </c>
      <c r="F25" s="3">
        <v>8146</v>
      </c>
      <c r="G25" s="3">
        <v>59372</v>
      </c>
      <c r="H25" s="3">
        <v>13489</v>
      </c>
      <c r="I25" s="3">
        <v>15989</v>
      </c>
      <c r="J25" s="3">
        <v>229089</v>
      </c>
      <c r="K25" s="3">
        <v>36051</v>
      </c>
      <c r="L25" s="3">
        <v>66921</v>
      </c>
      <c r="M25" s="3">
        <v>28216</v>
      </c>
      <c r="N25" s="3">
        <v>9127</v>
      </c>
      <c r="O25" s="3">
        <v>3609</v>
      </c>
      <c r="P25" s="3">
        <v>4468</v>
      </c>
      <c r="Q25" s="3">
        <v>1909</v>
      </c>
    </row>
    <row r="26" spans="2:17" s="6" customFormat="1" ht="9">
      <c r="B26" s="10" t="s">
        <v>78</v>
      </c>
      <c r="C26" s="7">
        <f>C25/1030984</f>
        <v>1</v>
      </c>
      <c r="D26" s="7">
        <f aca="true" t="shared" si="0" ref="D26:M26">D25/485095</f>
        <v>0.03786062523835537</v>
      </c>
      <c r="E26" s="7">
        <f t="shared" si="0"/>
        <v>0.019488966078809306</v>
      </c>
      <c r="F26" s="7">
        <f t="shared" si="0"/>
        <v>0.01679258701903751</v>
      </c>
      <c r="G26" s="7">
        <f t="shared" si="0"/>
        <v>0.12239252105257734</v>
      </c>
      <c r="H26" s="7">
        <f t="shared" si="0"/>
        <v>0.027806924416866798</v>
      </c>
      <c r="I26" s="7">
        <f t="shared" si="0"/>
        <v>0.0329605541182655</v>
      </c>
      <c r="J26" s="7">
        <f t="shared" si="0"/>
        <v>0.47225594986549024</v>
      </c>
      <c r="K26" s="7">
        <f t="shared" si="0"/>
        <v>0.07431740174604974</v>
      </c>
      <c r="L26" s="7">
        <f t="shared" si="0"/>
        <v>0.13795442129892083</v>
      </c>
      <c r="M26" s="7">
        <f t="shared" si="0"/>
        <v>0.05816592626186623</v>
      </c>
      <c r="N26" s="7">
        <f>N25/9127</f>
        <v>1</v>
      </c>
      <c r="O26" s="7">
        <f>O25/8077</f>
        <v>0.44682431595889566</v>
      </c>
      <c r="P26" s="7">
        <f>P25/8077</f>
        <v>0.5531756840411044</v>
      </c>
      <c r="Q26" s="7">
        <f>Q25/1909</f>
        <v>1</v>
      </c>
    </row>
    <row r="27" spans="2:17" ht="4.5" customHeight="1">
      <c r="B27" s="1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9">
      <c r="A28" s="5" t="s">
        <v>71</v>
      </c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ht="9">
      <c r="B29" s="9" t="s">
        <v>38</v>
      </c>
      <c r="C29" s="3">
        <v>168</v>
      </c>
      <c r="D29" s="3">
        <v>8</v>
      </c>
      <c r="E29" s="3">
        <v>5</v>
      </c>
      <c r="F29" s="3">
        <v>2</v>
      </c>
      <c r="G29" s="3">
        <v>13</v>
      </c>
      <c r="H29" s="3">
        <v>4</v>
      </c>
      <c r="I29" s="3">
        <v>4</v>
      </c>
      <c r="J29" s="3">
        <v>118</v>
      </c>
      <c r="K29" s="3">
        <v>14</v>
      </c>
      <c r="L29" s="3">
        <v>10</v>
      </c>
      <c r="M29" s="3">
        <v>17</v>
      </c>
      <c r="N29" s="3">
        <v>4</v>
      </c>
      <c r="O29" s="3">
        <v>0</v>
      </c>
      <c r="P29" s="3">
        <v>0</v>
      </c>
      <c r="Q29" s="3">
        <v>1</v>
      </c>
    </row>
    <row r="30" spans="2:17" ht="9">
      <c r="B30" s="9" t="s">
        <v>39</v>
      </c>
      <c r="C30" s="3">
        <v>4015</v>
      </c>
      <c r="D30" s="3">
        <v>181</v>
      </c>
      <c r="E30" s="3">
        <v>122</v>
      </c>
      <c r="F30" s="3">
        <v>64</v>
      </c>
      <c r="G30" s="3">
        <v>814</v>
      </c>
      <c r="H30" s="3">
        <v>129</v>
      </c>
      <c r="I30" s="3">
        <v>85</v>
      </c>
      <c r="J30" s="3">
        <v>3078</v>
      </c>
      <c r="K30" s="3">
        <v>324</v>
      </c>
      <c r="L30" s="3">
        <v>453</v>
      </c>
      <c r="M30" s="3">
        <v>223</v>
      </c>
      <c r="N30" s="3">
        <v>53</v>
      </c>
      <c r="O30" s="3">
        <v>27</v>
      </c>
      <c r="P30" s="3">
        <v>32</v>
      </c>
      <c r="Q30" s="3">
        <v>6</v>
      </c>
    </row>
    <row r="31" spans="2:17" ht="9">
      <c r="B31" s="9" t="s">
        <v>40</v>
      </c>
      <c r="C31" s="3">
        <v>19303</v>
      </c>
      <c r="D31" s="3">
        <v>990</v>
      </c>
      <c r="E31" s="3">
        <v>302</v>
      </c>
      <c r="F31" s="3">
        <v>359</v>
      </c>
      <c r="G31" s="3">
        <v>3975</v>
      </c>
      <c r="H31" s="3">
        <v>381</v>
      </c>
      <c r="I31" s="3">
        <v>665</v>
      </c>
      <c r="J31" s="3">
        <v>12799</v>
      </c>
      <c r="K31" s="3">
        <v>1699</v>
      </c>
      <c r="L31" s="3">
        <v>1483</v>
      </c>
      <c r="M31" s="3">
        <v>1678</v>
      </c>
      <c r="N31" s="3">
        <v>410</v>
      </c>
      <c r="O31" s="3">
        <v>133</v>
      </c>
      <c r="P31" s="3">
        <v>130</v>
      </c>
      <c r="Q31" s="3">
        <v>46</v>
      </c>
    </row>
    <row r="32" spans="2:17" ht="9">
      <c r="B32" s="9" t="s">
        <v>41</v>
      </c>
      <c r="C32" s="3">
        <v>5014</v>
      </c>
      <c r="D32" s="3">
        <v>228</v>
      </c>
      <c r="E32" s="3">
        <v>109</v>
      </c>
      <c r="F32" s="3">
        <v>126</v>
      </c>
      <c r="G32" s="3">
        <v>789</v>
      </c>
      <c r="H32" s="3">
        <v>116</v>
      </c>
      <c r="I32" s="3">
        <v>182</v>
      </c>
      <c r="J32" s="3">
        <v>3936</v>
      </c>
      <c r="K32" s="3">
        <v>534</v>
      </c>
      <c r="L32" s="3">
        <v>631</v>
      </c>
      <c r="M32" s="3">
        <v>215</v>
      </c>
      <c r="N32" s="3">
        <v>117</v>
      </c>
      <c r="O32" s="3">
        <v>88</v>
      </c>
      <c r="P32" s="3">
        <v>65</v>
      </c>
      <c r="Q32" s="3">
        <v>11</v>
      </c>
    </row>
    <row r="33" spans="2:17" ht="9">
      <c r="B33" s="9" t="s">
        <v>42</v>
      </c>
      <c r="C33" s="3">
        <v>14877</v>
      </c>
      <c r="D33" s="3">
        <v>698</v>
      </c>
      <c r="E33" s="3">
        <v>400</v>
      </c>
      <c r="F33" s="3">
        <v>301</v>
      </c>
      <c r="G33" s="3">
        <v>3562</v>
      </c>
      <c r="H33" s="3">
        <v>388</v>
      </c>
      <c r="I33" s="3">
        <v>540</v>
      </c>
      <c r="J33" s="3">
        <v>12801</v>
      </c>
      <c r="K33" s="3">
        <v>2095</v>
      </c>
      <c r="L33" s="3">
        <v>2129</v>
      </c>
      <c r="M33" s="3">
        <v>1088</v>
      </c>
      <c r="N33" s="3">
        <v>305</v>
      </c>
      <c r="O33" s="3">
        <v>128</v>
      </c>
      <c r="P33" s="3">
        <v>91</v>
      </c>
      <c r="Q33" s="3">
        <v>28</v>
      </c>
    </row>
    <row r="34" spans="2:17" ht="9">
      <c r="B34" s="9" t="s">
        <v>43</v>
      </c>
      <c r="C34" s="3">
        <v>51165</v>
      </c>
      <c r="D34" s="3">
        <v>828</v>
      </c>
      <c r="E34" s="3">
        <v>348</v>
      </c>
      <c r="F34" s="3">
        <v>247</v>
      </c>
      <c r="G34" s="3">
        <v>2534</v>
      </c>
      <c r="H34" s="3">
        <v>462</v>
      </c>
      <c r="I34" s="3">
        <v>659</v>
      </c>
      <c r="J34" s="3">
        <v>58771</v>
      </c>
      <c r="K34" s="3">
        <v>1019</v>
      </c>
      <c r="L34" s="3">
        <v>2141</v>
      </c>
      <c r="M34" s="3">
        <v>661</v>
      </c>
      <c r="N34" s="3">
        <v>505</v>
      </c>
      <c r="O34" s="3">
        <v>136</v>
      </c>
      <c r="P34" s="3">
        <v>172</v>
      </c>
      <c r="Q34" s="3">
        <v>64</v>
      </c>
    </row>
    <row r="35" spans="2:17" ht="9">
      <c r="B35" s="9" t="s">
        <v>44</v>
      </c>
      <c r="C35" s="3">
        <v>1723</v>
      </c>
      <c r="D35" s="3">
        <v>186</v>
      </c>
      <c r="E35" s="3">
        <v>47</v>
      </c>
      <c r="F35" s="3">
        <v>38</v>
      </c>
      <c r="G35" s="3">
        <v>287</v>
      </c>
      <c r="H35" s="3">
        <v>47</v>
      </c>
      <c r="I35" s="3">
        <v>66</v>
      </c>
      <c r="J35" s="3">
        <v>1877</v>
      </c>
      <c r="K35" s="3">
        <v>146</v>
      </c>
      <c r="L35" s="3">
        <v>219</v>
      </c>
      <c r="M35" s="3">
        <v>119</v>
      </c>
      <c r="N35" s="3">
        <v>44</v>
      </c>
      <c r="O35" s="3">
        <v>5</v>
      </c>
      <c r="P35" s="3">
        <v>8</v>
      </c>
      <c r="Q35" s="3">
        <v>3</v>
      </c>
    </row>
    <row r="36" spans="2:17" ht="9">
      <c r="B36" s="9" t="s">
        <v>45</v>
      </c>
      <c r="C36" s="3">
        <v>1694</v>
      </c>
      <c r="D36" s="3">
        <v>118</v>
      </c>
      <c r="E36" s="3">
        <v>47</v>
      </c>
      <c r="F36" s="3">
        <v>56</v>
      </c>
      <c r="G36" s="3">
        <v>205</v>
      </c>
      <c r="H36" s="3">
        <v>54</v>
      </c>
      <c r="I36" s="3">
        <v>101</v>
      </c>
      <c r="J36" s="3">
        <v>1383</v>
      </c>
      <c r="K36" s="3">
        <v>226</v>
      </c>
      <c r="L36" s="3">
        <v>172</v>
      </c>
      <c r="M36" s="3">
        <v>173</v>
      </c>
      <c r="N36" s="3">
        <v>57</v>
      </c>
      <c r="O36" s="3">
        <v>15</v>
      </c>
      <c r="P36" s="3">
        <v>17</v>
      </c>
      <c r="Q36" s="3">
        <v>7</v>
      </c>
    </row>
    <row r="37" spans="2:17" ht="9">
      <c r="B37" s="9" t="s">
        <v>46</v>
      </c>
      <c r="C37" s="3">
        <v>33702</v>
      </c>
      <c r="D37" s="3">
        <v>3488</v>
      </c>
      <c r="E37" s="3">
        <v>715</v>
      </c>
      <c r="F37" s="3">
        <v>853</v>
      </c>
      <c r="G37" s="3">
        <v>8932</v>
      </c>
      <c r="H37" s="3">
        <v>1807</v>
      </c>
      <c r="I37" s="3">
        <v>2015</v>
      </c>
      <c r="J37" s="3">
        <v>26949</v>
      </c>
      <c r="K37" s="3">
        <v>3833</v>
      </c>
      <c r="L37" s="3">
        <v>4364</v>
      </c>
      <c r="M37" s="3">
        <v>3425</v>
      </c>
      <c r="N37" s="3">
        <v>829</v>
      </c>
      <c r="O37" s="3">
        <v>183</v>
      </c>
      <c r="P37" s="3">
        <v>202</v>
      </c>
      <c r="Q37" s="3">
        <v>40</v>
      </c>
    </row>
    <row r="38" spans="2:17" ht="9">
      <c r="B38" s="9" t="s">
        <v>47</v>
      </c>
      <c r="C38" s="3">
        <v>5864</v>
      </c>
      <c r="D38" s="3">
        <v>144</v>
      </c>
      <c r="E38" s="3">
        <v>96</v>
      </c>
      <c r="F38" s="3">
        <v>67</v>
      </c>
      <c r="G38" s="3">
        <v>420</v>
      </c>
      <c r="H38" s="3">
        <v>110</v>
      </c>
      <c r="I38" s="3">
        <v>156</v>
      </c>
      <c r="J38" s="3">
        <v>6589</v>
      </c>
      <c r="K38" s="3">
        <v>214</v>
      </c>
      <c r="L38" s="3">
        <v>241</v>
      </c>
      <c r="M38" s="3">
        <v>206</v>
      </c>
      <c r="N38" s="3">
        <v>79</v>
      </c>
      <c r="O38" s="3">
        <v>13</v>
      </c>
      <c r="P38" s="3">
        <v>22</v>
      </c>
      <c r="Q38" s="3">
        <v>2</v>
      </c>
    </row>
    <row r="39" spans="2:17" ht="9">
      <c r="B39" s="9" t="s">
        <v>48</v>
      </c>
      <c r="C39" s="3">
        <v>2055</v>
      </c>
      <c r="D39" s="3">
        <v>169</v>
      </c>
      <c r="E39" s="3">
        <v>42</v>
      </c>
      <c r="F39" s="3">
        <v>66</v>
      </c>
      <c r="G39" s="3">
        <v>242</v>
      </c>
      <c r="H39" s="3">
        <v>59</v>
      </c>
      <c r="I39" s="3">
        <v>92</v>
      </c>
      <c r="J39" s="3">
        <v>1754</v>
      </c>
      <c r="K39" s="3">
        <v>295</v>
      </c>
      <c r="L39" s="3">
        <v>172</v>
      </c>
      <c r="M39" s="3">
        <v>349</v>
      </c>
      <c r="N39" s="3">
        <v>66</v>
      </c>
      <c r="O39" s="3">
        <v>7</v>
      </c>
      <c r="P39" s="3">
        <v>17</v>
      </c>
      <c r="Q39" s="3">
        <v>3</v>
      </c>
    </row>
    <row r="40" spans="2:17" ht="9">
      <c r="B40" s="9" t="s">
        <v>49</v>
      </c>
      <c r="C40" s="3">
        <v>35133</v>
      </c>
      <c r="D40" s="3">
        <v>2055</v>
      </c>
      <c r="E40" s="3">
        <v>847</v>
      </c>
      <c r="F40" s="3">
        <v>1061</v>
      </c>
      <c r="G40" s="3">
        <v>19721</v>
      </c>
      <c r="H40" s="3">
        <v>1434</v>
      </c>
      <c r="I40" s="3">
        <v>2233</v>
      </c>
      <c r="J40" s="3">
        <v>21465</v>
      </c>
      <c r="K40" s="3">
        <v>3212</v>
      </c>
      <c r="L40" s="3">
        <v>4691</v>
      </c>
      <c r="M40" s="3">
        <v>3646</v>
      </c>
      <c r="N40" s="3">
        <v>832</v>
      </c>
      <c r="O40" s="3">
        <v>161</v>
      </c>
      <c r="P40" s="3">
        <v>222</v>
      </c>
      <c r="Q40" s="3">
        <v>68</v>
      </c>
    </row>
    <row r="41" spans="2:17" ht="9">
      <c r="B41" s="9" t="s">
        <v>50</v>
      </c>
      <c r="C41" s="3">
        <v>7475</v>
      </c>
      <c r="D41" s="3">
        <v>193</v>
      </c>
      <c r="E41" s="3">
        <v>95</v>
      </c>
      <c r="F41" s="3">
        <v>95</v>
      </c>
      <c r="G41" s="3">
        <v>395</v>
      </c>
      <c r="H41" s="3">
        <v>84</v>
      </c>
      <c r="I41" s="3">
        <v>157</v>
      </c>
      <c r="J41" s="3">
        <v>10393</v>
      </c>
      <c r="K41" s="3">
        <v>330</v>
      </c>
      <c r="L41" s="3">
        <v>527</v>
      </c>
      <c r="M41" s="3">
        <v>179</v>
      </c>
      <c r="N41" s="3">
        <v>147</v>
      </c>
      <c r="O41" s="3">
        <v>43</v>
      </c>
      <c r="P41" s="3">
        <v>44</v>
      </c>
      <c r="Q41" s="3">
        <v>8</v>
      </c>
    </row>
    <row r="42" spans="2:17" ht="9">
      <c r="B42" s="9" t="s">
        <v>51</v>
      </c>
      <c r="C42" s="3">
        <v>1792</v>
      </c>
      <c r="D42" s="3">
        <v>60</v>
      </c>
      <c r="E42" s="3">
        <v>33</v>
      </c>
      <c r="F42" s="3">
        <v>39</v>
      </c>
      <c r="G42" s="3">
        <v>109</v>
      </c>
      <c r="H42" s="3">
        <v>23</v>
      </c>
      <c r="I42" s="3">
        <v>59</v>
      </c>
      <c r="J42" s="3">
        <v>2185</v>
      </c>
      <c r="K42" s="3">
        <v>120</v>
      </c>
      <c r="L42" s="3">
        <v>186</v>
      </c>
      <c r="M42" s="3">
        <v>71</v>
      </c>
      <c r="N42" s="3">
        <v>35</v>
      </c>
      <c r="O42" s="3">
        <v>16</v>
      </c>
      <c r="P42" s="3">
        <v>11</v>
      </c>
      <c r="Q42" s="3">
        <v>4</v>
      </c>
    </row>
    <row r="43" spans="2:17" ht="9">
      <c r="B43" s="9" t="s">
        <v>52</v>
      </c>
      <c r="C43" s="3">
        <v>12175</v>
      </c>
      <c r="D43" s="3">
        <v>281</v>
      </c>
      <c r="E43" s="3">
        <v>111</v>
      </c>
      <c r="F43" s="3">
        <v>147</v>
      </c>
      <c r="G43" s="3">
        <v>939</v>
      </c>
      <c r="H43" s="3">
        <v>198</v>
      </c>
      <c r="I43" s="3">
        <v>534</v>
      </c>
      <c r="J43" s="3">
        <v>8742</v>
      </c>
      <c r="K43" s="3">
        <v>460</v>
      </c>
      <c r="L43" s="3">
        <v>530</v>
      </c>
      <c r="M43" s="3">
        <v>283</v>
      </c>
      <c r="N43" s="3">
        <v>144</v>
      </c>
      <c r="O43" s="3">
        <v>19</v>
      </c>
      <c r="P43" s="3">
        <v>19</v>
      </c>
      <c r="Q43" s="3">
        <v>2</v>
      </c>
    </row>
    <row r="44" spans="2:17" ht="9">
      <c r="B44" s="9" t="s">
        <v>53</v>
      </c>
      <c r="C44" s="3">
        <v>866</v>
      </c>
      <c r="D44" s="3">
        <v>93</v>
      </c>
      <c r="E44" s="3">
        <v>26</v>
      </c>
      <c r="F44" s="3">
        <v>14</v>
      </c>
      <c r="G44" s="3">
        <v>108</v>
      </c>
      <c r="H44" s="3">
        <v>37</v>
      </c>
      <c r="I44" s="3">
        <v>41</v>
      </c>
      <c r="J44" s="3">
        <v>948</v>
      </c>
      <c r="K44" s="3">
        <v>125</v>
      </c>
      <c r="L44" s="3">
        <v>102</v>
      </c>
      <c r="M44" s="3">
        <v>69</v>
      </c>
      <c r="N44" s="3">
        <v>37</v>
      </c>
      <c r="O44" s="3">
        <v>9</v>
      </c>
      <c r="P44" s="3">
        <v>6</v>
      </c>
      <c r="Q44" s="3">
        <v>0</v>
      </c>
    </row>
    <row r="45" spans="2:17" ht="9">
      <c r="B45" s="9" t="s">
        <v>54</v>
      </c>
      <c r="C45" s="3">
        <v>1098</v>
      </c>
      <c r="D45" s="3">
        <v>58</v>
      </c>
      <c r="E45" s="3">
        <v>24</v>
      </c>
      <c r="F45" s="3">
        <v>29</v>
      </c>
      <c r="G45" s="3">
        <v>139</v>
      </c>
      <c r="H45" s="3">
        <v>25</v>
      </c>
      <c r="I45" s="3">
        <v>52</v>
      </c>
      <c r="J45" s="3">
        <v>578</v>
      </c>
      <c r="K45" s="3">
        <v>101</v>
      </c>
      <c r="L45" s="3">
        <v>117</v>
      </c>
      <c r="M45" s="3">
        <v>84</v>
      </c>
      <c r="N45" s="3">
        <v>25</v>
      </c>
      <c r="O45" s="3">
        <v>8</v>
      </c>
      <c r="P45" s="3">
        <v>10</v>
      </c>
      <c r="Q45" s="3">
        <v>3</v>
      </c>
    </row>
    <row r="46" spans="2:17" ht="9">
      <c r="B46" s="9" t="s">
        <v>55</v>
      </c>
      <c r="C46" s="3">
        <v>11688</v>
      </c>
      <c r="D46" s="3">
        <v>478</v>
      </c>
      <c r="E46" s="3">
        <v>208</v>
      </c>
      <c r="F46" s="3">
        <v>153</v>
      </c>
      <c r="G46" s="3">
        <v>1877</v>
      </c>
      <c r="H46" s="3">
        <v>756</v>
      </c>
      <c r="I46" s="3">
        <v>299</v>
      </c>
      <c r="J46" s="3">
        <v>8086</v>
      </c>
      <c r="K46" s="3">
        <v>1106</v>
      </c>
      <c r="L46" s="3">
        <v>1197</v>
      </c>
      <c r="M46" s="3">
        <v>943</v>
      </c>
      <c r="N46" s="3">
        <v>213</v>
      </c>
      <c r="O46" s="3">
        <v>88</v>
      </c>
      <c r="P46" s="3">
        <v>106</v>
      </c>
      <c r="Q46" s="3">
        <v>22</v>
      </c>
    </row>
    <row r="47" spans="2:17" ht="9">
      <c r="B47" s="9" t="s">
        <v>56</v>
      </c>
      <c r="C47" s="3">
        <v>28074</v>
      </c>
      <c r="D47" s="3">
        <v>1134</v>
      </c>
      <c r="E47" s="3">
        <v>489</v>
      </c>
      <c r="F47" s="3">
        <v>489</v>
      </c>
      <c r="G47" s="3">
        <v>7610</v>
      </c>
      <c r="H47" s="3">
        <v>720</v>
      </c>
      <c r="I47" s="3">
        <v>792</v>
      </c>
      <c r="J47" s="3">
        <v>24165</v>
      </c>
      <c r="K47" s="3">
        <v>3566</v>
      </c>
      <c r="L47" s="3">
        <v>4588</v>
      </c>
      <c r="M47" s="3">
        <v>2490</v>
      </c>
      <c r="N47" s="3">
        <v>390</v>
      </c>
      <c r="O47" s="3">
        <v>140</v>
      </c>
      <c r="P47" s="3">
        <v>150</v>
      </c>
      <c r="Q47" s="3">
        <v>28</v>
      </c>
    </row>
    <row r="48" spans="2:17" ht="9">
      <c r="B48" s="9" t="s">
        <v>57</v>
      </c>
      <c r="C48" s="3">
        <v>2318</v>
      </c>
      <c r="D48" s="3">
        <v>141</v>
      </c>
      <c r="E48" s="3">
        <v>42</v>
      </c>
      <c r="F48" s="3">
        <v>42</v>
      </c>
      <c r="G48" s="3">
        <v>281</v>
      </c>
      <c r="H48" s="3">
        <v>62</v>
      </c>
      <c r="I48" s="3">
        <v>86</v>
      </c>
      <c r="J48" s="3">
        <v>1742</v>
      </c>
      <c r="K48" s="3">
        <v>250</v>
      </c>
      <c r="L48" s="3">
        <v>200</v>
      </c>
      <c r="M48" s="3">
        <v>241</v>
      </c>
      <c r="N48" s="3">
        <v>49</v>
      </c>
      <c r="O48" s="3">
        <v>13</v>
      </c>
      <c r="P48" s="3">
        <v>20</v>
      </c>
      <c r="Q48" s="3">
        <v>3</v>
      </c>
    </row>
    <row r="49" spans="2:17" ht="9">
      <c r="B49" s="9" t="s">
        <v>58</v>
      </c>
      <c r="C49" s="3">
        <v>114559</v>
      </c>
      <c r="D49" s="3">
        <v>2324</v>
      </c>
      <c r="E49" s="3">
        <v>1276</v>
      </c>
      <c r="F49" s="3">
        <v>1239</v>
      </c>
      <c r="G49" s="3">
        <v>17355</v>
      </c>
      <c r="H49" s="3">
        <v>1405</v>
      </c>
      <c r="I49" s="3">
        <v>1738</v>
      </c>
      <c r="J49" s="3">
        <v>57209</v>
      </c>
      <c r="K49" s="3">
        <v>6770</v>
      </c>
      <c r="L49" s="3">
        <v>9720</v>
      </c>
      <c r="M49" s="3">
        <v>3733</v>
      </c>
      <c r="N49" s="3">
        <v>1206</v>
      </c>
      <c r="O49" s="3">
        <v>403</v>
      </c>
      <c r="P49" s="3">
        <v>488</v>
      </c>
      <c r="Q49" s="3">
        <v>293</v>
      </c>
    </row>
    <row r="50" spans="2:17" ht="9">
      <c r="B50" s="9" t="s">
        <v>59</v>
      </c>
      <c r="C50" s="3">
        <v>34462</v>
      </c>
      <c r="D50" s="3">
        <v>1470</v>
      </c>
      <c r="E50" s="3">
        <v>397</v>
      </c>
      <c r="F50" s="3">
        <v>479</v>
      </c>
      <c r="G50" s="3">
        <v>7595</v>
      </c>
      <c r="H50" s="3">
        <v>928</v>
      </c>
      <c r="I50" s="3">
        <v>1049</v>
      </c>
      <c r="J50" s="3">
        <v>8872</v>
      </c>
      <c r="K50" s="3">
        <v>1627</v>
      </c>
      <c r="L50" s="3">
        <v>1888</v>
      </c>
      <c r="M50" s="3">
        <v>2132</v>
      </c>
      <c r="N50" s="3">
        <v>436</v>
      </c>
      <c r="O50" s="3">
        <v>108</v>
      </c>
      <c r="P50" s="3">
        <v>115</v>
      </c>
      <c r="Q50" s="3">
        <v>70</v>
      </c>
    </row>
    <row r="51" spans="2:17" ht="9">
      <c r="B51" s="9" t="s">
        <v>60</v>
      </c>
      <c r="C51" s="3">
        <v>39157</v>
      </c>
      <c r="D51" s="3">
        <v>1277</v>
      </c>
      <c r="E51" s="3">
        <v>846</v>
      </c>
      <c r="F51" s="3">
        <v>981</v>
      </c>
      <c r="G51" s="3">
        <v>4468</v>
      </c>
      <c r="H51" s="3">
        <v>1223</v>
      </c>
      <c r="I51" s="3">
        <v>1633</v>
      </c>
      <c r="J51" s="3">
        <v>22035</v>
      </c>
      <c r="K51" s="3">
        <v>2253</v>
      </c>
      <c r="L51" s="3">
        <v>3983</v>
      </c>
      <c r="M51" s="3">
        <v>1427</v>
      </c>
      <c r="N51" s="3">
        <v>425</v>
      </c>
      <c r="O51" s="3">
        <v>135</v>
      </c>
      <c r="P51" s="3">
        <v>122</v>
      </c>
      <c r="Q51" s="3">
        <v>56</v>
      </c>
    </row>
    <row r="52" spans="2:17" ht="9">
      <c r="B52" s="9" t="s">
        <v>29</v>
      </c>
      <c r="C52" s="3">
        <v>17104</v>
      </c>
      <c r="D52" s="3">
        <v>690</v>
      </c>
      <c r="E52" s="3">
        <v>248</v>
      </c>
      <c r="F52" s="3">
        <v>314</v>
      </c>
      <c r="G52" s="3">
        <v>4348</v>
      </c>
      <c r="H52" s="3">
        <v>441</v>
      </c>
      <c r="I52" s="3">
        <v>614</v>
      </c>
      <c r="J52" s="3">
        <v>10439</v>
      </c>
      <c r="K52" s="3">
        <v>1263</v>
      </c>
      <c r="L52" s="3">
        <v>2099</v>
      </c>
      <c r="M52" s="3">
        <v>1387</v>
      </c>
      <c r="N52" s="3">
        <v>184</v>
      </c>
      <c r="O52" s="3">
        <v>93</v>
      </c>
      <c r="P52" s="3">
        <v>79</v>
      </c>
      <c r="Q52" s="3">
        <v>18</v>
      </c>
    </row>
    <row r="53" spans="2:17" ht="9">
      <c r="B53" s="9" t="s">
        <v>61</v>
      </c>
      <c r="C53" s="3">
        <v>13306</v>
      </c>
      <c r="D53" s="3">
        <v>1245</v>
      </c>
      <c r="E53" s="3">
        <v>279</v>
      </c>
      <c r="F53" s="3">
        <v>328</v>
      </c>
      <c r="G53" s="3">
        <v>3529</v>
      </c>
      <c r="H53" s="3">
        <v>433</v>
      </c>
      <c r="I53" s="3">
        <v>591</v>
      </c>
      <c r="J53" s="3">
        <v>9676</v>
      </c>
      <c r="K53" s="3">
        <v>1218</v>
      </c>
      <c r="L53" s="3">
        <v>1846</v>
      </c>
      <c r="M53" s="3">
        <v>1364</v>
      </c>
      <c r="N53" s="3">
        <v>315</v>
      </c>
      <c r="O53" s="3">
        <v>95</v>
      </c>
      <c r="P53" s="3">
        <v>77</v>
      </c>
      <c r="Q53" s="3">
        <v>21</v>
      </c>
    </row>
    <row r="54" spans="2:17" ht="9">
      <c r="B54" s="9" t="s">
        <v>62</v>
      </c>
      <c r="C54" s="3">
        <v>397</v>
      </c>
      <c r="D54" s="3">
        <v>33</v>
      </c>
      <c r="E54" s="3">
        <v>9</v>
      </c>
      <c r="F54" s="3">
        <v>5</v>
      </c>
      <c r="G54" s="3">
        <v>47</v>
      </c>
      <c r="H54" s="3">
        <v>20</v>
      </c>
      <c r="I54" s="3">
        <v>13</v>
      </c>
      <c r="J54" s="3">
        <v>340</v>
      </c>
      <c r="K54" s="3">
        <v>46</v>
      </c>
      <c r="L54" s="3">
        <v>25</v>
      </c>
      <c r="M54" s="3">
        <v>49</v>
      </c>
      <c r="N54" s="3">
        <v>10</v>
      </c>
      <c r="O54" s="3">
        <v>7</v>
      </c>
      <c r="P54" s="3">
        <v>9</v>
      </c>
      <c r="Q54" s="3">
        <v>3</v>
      </c>
    </row>
    <row r="55" spans="2:17" ht="9">
      <c r="B55" s="9" t="s">
        <v>63</v>
      </c>
      <c r="C55" s="3">
        <v>4429</v>
      </c>
      <c r="D55" s="3">
        <v>325</v>
      </c>
      <c r="E55" s="3">
        <v>59</v>
      </c>
      <c r="F55" s="3">
        <v>82</v>
      </c>
      <c r="G55" s="3">
        <v>441</v>
      </c>
      <c r="H55" s="3">
        <v>148</v>
      </c>
      <c r="I55" s="3">
        <v>126</v>
      </c>
      <c r="J55" s="3">
        <v>3207</v>
      </c>
      <c r="K55" s="3">
        <v>379</v>
      </c>
      <c r="L55" s="3">
        <v>407</v>
      </c>
      <c r="M55" s="3">
        <v>232</v>
      </c>
      <c r="N55" s="3">
        <v>104</v>
      </c>
      <c r="O55" s="3">
        <v>58</v>
      </c>
      <c r="P55" s="3">
        <v>31</v>
      </c>
      <c r="Q55" s="3">
        <v>3</v>
      </c>
    </row>
    <row r="56" spans="2:17" ht="9">
      <c r="B56" s="9" t="s">
        <v>64</v>
      </c>
      <c r="C56" s="3">
        <v>28799</v>
      </c>
      <c r="D56" s="3">
        <v>800</v>
      </c>
      <c r="E56" s="3">
        <v>398</v>
      </c>
      <c r="F56" s="3">
        <v>553</v>
      </c>
      <c r="G56" s="3">
        <v>2545</v>
      </c>
      <c r="H56" s="3">
        <v>413</v>
      </c>
      <c r="I56" s="3">
        <v>942</v>
      </c>
      <c r="J56" s="3">
        <v>19553</v>
      </c>
      <c r="K56" s="3">
        <v>1896</v>
      </c>
      <c r="L56" s="3">
        <v>3611</v>
      </c>
      <c r="M56" s="3">
        <v>807</v>
      </c>
      <c r="N56" s="3">
        <v>424</v>
      </c>
      <c r="O56" s="3">
        <v>85</v>
      </c>
      <c r="P56" s="3">
        <v>84</v>
      </c>
      <c r="Q56" s="3">
        <v>67</v>
      </c>
    </row>
    <row r="57" spans="2:17" ht="9">
      <c r="B57" s="9" t="s">
        <v>65</v>
      </c>
      <c r="C57" s="3">
        <v>4885</v>
      </c>
      <c r="D57" s="3">
        <v>436</v>
      </c>
      <c r="E57" s="3">
        <v>133</v>
      </c>
      <c r="F57" s="3">
        <v>101</v>
      </c>
      <c r="G57" s="3">
        <v>1087</v>
      </c>
      <c r="H57" s="3">
        <v>340</v>
      </c>
      <c r="I57" s="3">
        <v>263</v>
      </c>
      <c r="J57" s="3">
        <v>5200</v>
      </c>
      <c r="K57" s="3">
        <v>641</v>
      </c>
      <c r="L57" s="3">
        <v>899</v>
      </c>
      <c r="M57" s="3">
        <v>424</v>
      </c>
      <c r="N57" s="3">
        <v>106</v>
      </c>
      <c r="O57" s="3">
        <v>34</v>
      </c>
      <c r="P57" s="3">
        <v>21</v>
      </c>
      <c r="Q57" s="3">
        <v>7</v>
      </c>
    </row>
    <row r="58" spans="2:17" ht="9">
      <c r="B58" s="9" t="s">
        <v>66</v>
      </c>
      <c r="C58" s="3">
        <v>4644</v>
      </c>
      <c r="D58" s="3">
        <v>372</v>
      </c>
      <c r="E58" s="3">
        <v>83</v>
      </c>
      <c r="F58" s="3">
        <v>91</v>
      </c>
      <c r="G58" s="3">
        <v>536</v>
      </c>
      <c r="H58" s="3">
        <v>97</v>
      </c>
      <c r="I58" s="3">
        <v>196</v>
      </c>
      <c r="J58" s="3">
        <v>3600</v>
      </c>
      <c r="K58" s="3">
        <v>494</v>
      </c>
      <c r="L58" s="3">
        <v>447</v>
      </c>
      <c r="M58" s="3">
        <v>362</v>
      </c>
      <c r="N58" s="3">
        <v>179</v>
      </c>
      <c r="O58" s="3">
        <v>36</v>
      </c>
      <c r="P58" s="3">
        <v>26</v>
      </c>
      <c r="Q58" s="3">
        <v>5</v>
      </c>
    </row>
    <row r="59" spans="2:17" ht="9">
      <c r="B59" s="9" t="s">
        <v>67</v>
      </c>
      <c r="C59" s="3">
        <v>17847</v>
      </c>
      <c r="D59" s="3">
        <v>325</v>
      </c>
      <c r="E59" s="3">
        <v>171</v>
      </c>
      <c r="F59" s="3">
        <v>177</v>
      </c>
      <c r="G59" s="3">
        <v>918</v>
      </c>
      <c r="H59" s="3">
        <v>123</v>
      </c>
      <c r="I59" s="3">
        <v>389</v>
      </c>
      <c r="J59" s="3">
        <v>26761</v>
      </c>
      <c r="K59" s="3">
        <v>481</v>
      </c>
      <c r="L59" s="3">
        <v>701</v>
      </c>
      <c r="M59" s="3">
        <v>325</v>
      </c>
      <c r="N59" s="3">
        <v>291</v>
      </c>
      <c r="O59" s="3">
        <v>51</v>
      </c>
      <c r="P59" s="3">
        <v>75</v>
      </c>
      <c r="Q59" s="3">
        <v>23</v>
      </c>
    </row>
    <row r="60" spans="2:17" ht="9">
      <c r="B60" s="9" t="s">
        <v>68</v>
      </c>
      <c r="C60" s="3">
        <v>5842</v>
      </c>
      <c r="D60" s="3">
        <v>243</v>
      </c>
      <c r="E60" s="3">
        <v>123</v>
      </c>
      <c r="F60" s="3">
        <v>128</v>
      </c>
      <c r="G60" s="3">
        <v>804</v>
      </c>
      <c r="H60" s="3">
        <v>135</v>
      </c>
      <c r="I60" s="3">
        <v>180</v>
      </c>
      <c r="J60" s="3">
        <v>3817</v>
      </c>
      <c r="K60" s="3">
        <v>575</v>
      </c>
      <c r="L60" s="3">
        <v>791</v>
      </c>
      <c r="M60" s="3">
        <v>265</v>
      </c>
      <c r="N60" s="3">
        <v>104</v>
      </c>
      <c r="O60" s="3">
        <v>49</v>
      </c>
      <c r="P60" s="3">
        <v>29</v>
      </c>
      <c r="Q60" s="3">
        <v>10</v>
      </c>
    </row>
    <row r="61" spans="2:17" ht="9">
      <c r="B61" s="9" t="s">
        <v>69</v>
      </c>
      <c r="C61" s="3">
        <v>59914</v>
      </c>
      <c r="D61" s="3">
        <v>2210</v>
      </c>
      <c r="E61" s="3">
        <v>861</v>
      </c>
      <c r="F61" s="3">
        <v>1042</v>
      </c>
      <c r="G61" s="3">
        <v>22782</v>
      </c>
      <c r="H61" s="3">
        <v>1629</v>
      </c>
      <c r="I61" s="3">
        <v>2951</v>
      </c>
      <c r="J61" s="3">
        <v>24048</v>
      </c>
      <c r="K61" s="3">
        <v>3184</v>
      </c>
      <c r="L61" s="3">
        <v>5763</v>
      </c>
      <c r="M61" s="3">
        <v>4009</v>
      </c>
      <c r="N61" s="3">
        <v>845</v>
      </c>
      <c r="O61" s="3">
        <v>280</v>
      </c>
      <c r="P61" s="3">
        <v>390</v>
      </c>
      <c r="Q61" s="3">
        <v>99</v>
      </c>
    </row>
    <row r="62" spans="2:17" ht="9">
      <c r="B62" s="9" t="s">
        <v>70</v>
      </c>
      <c r="C62" s="3">
        <v>3265</v>
      </c>
      <c r="D62" s="3">
        <v>236</v>
      </c>
      <c r="E62" s="3">
        <v>84</v>
      </c>
      <c r="F62" s="3">
        <v>70</v>
      </c>
      <c r="G62" s="3">
        <v>614</v>
      </c>
      <c r="H62" s="3">
        <v>127</v>
      </c>
      <c r="I62" s="3">
        <v>136</v>
      </c>
      <c r="J62" s="3">
        <v>2613</v>
      </c>
      <c r="K62" s="3">
        <v>350</v>
      </c>
      <c r="L62" s="3">
        <v>389</v>
      </c>
      <c r="M62" s="3">
        <v>466</v>
      </c>
      <c r="N62" s="3">
        <v>96</v>
      </c>
      <c r="O62" s="3">
        <v>26</v>
      </c>
      <c r="P62" s="3">
        <v>27</v>
      </c>
      <c r="Q62" s="3">
        <v>11</v>
      </c>
    </row>
    <row r="63" spans="1:17" ht="9">
      <c r="A63" s="4" t="s">
        <v>37</v>
      </c>
      <c r="C63" s="3">
        <v>588809</v>
      </c>
      <c r="D63" s="3">
        <v>23517</v>
      </c>
      <c r="E63" s="3">
        <v>9075</v>
      </c>
      <c r="F63" s="3">
        <v>9838</v>
      </c>
      <c r="G63" s="3">
        <v>120021</v>
      </c>
      <c r="H63" s="3">
        <v>14358</v>
      </c>
      <c r="I63" s="3">
        <v>19639</v>
      </c>
      <c r="J63" s="3">
        <v>405729</v>
      </c>
      <c r="K63" s="3">
        <v>40846</v>
      </c>
      <c r="L63" s="3">
        <v>56722</v>
      </c>
      <c r="M63" s="3">
        <v>33142</v>
      </c>
      <c r="N63" s="3">
        <v>9066</v>
      </c>
      <c r="O63" s="3">
        <v>2692</v>
      </c>
      <c r="P63" s="3">
        <v>2917</v>
      </c>
      <c r="Q63" s="3">
        <v>1035</v>
      </c>
    </row>
    <row r="64" spans="2:17" s="6" customFormat="1" ht="9">
      <c r="B64" s="10" t="s">
        <v>78</v>
      </c>
      <c r="C64" s="7">
        <f>C63/588809</f>
        <v>1</v>
      </c>
      <c r="D64" s="7">
        <f aca="true" t="shared" si="1" ref="D64:M64">D63/732890</f>
        <v>0.03208803503936471</v>
      </c>
      <c r="E64" s="7">
        <f t="shared" si="1"/>
        <v>0.012382485775491546</v>
      </c>
      <c r="F64" s="7">
        <f t="shared" si="1"/>
        <v>0.013423569703502572</v>
      </c>
      <c r="G64" s="7">
        <f t="shared" si="1"/>
        <v>0.16376400278350092</v>
      </c>
      <c r="H64" s="7">
        <f t="shared" si="1"/>
        <v>0.019590934519504975</v>
      </c>
      <c r="I64" s="7">
        <f t="shared" si="1"/>
        <v>0.026796654341033444</v>
      </c>
      <c r="J64" s="7">
        <f t="shared" si="1"/>
        <v>0.5536014954495218</v>
      </c>
      <c r="K64" s="7">
        <f t="shared" si="1"/>
        <v>0.05573278391027303</v>
      </c>
      <c r="L64" s="7">
        <f t="shared" si="1"/>
        <v>0.07739497059586023</v>
      </c>
      <c r="M64" s="7">
        <f t="shared" si="1"/>
        <v>0.04522097449821938</v>
      </c>
      <c r="N64" s="7">
        <f>N63/9066</f>
        <v>1</v>
      </c>
      <c r="O64" s="7">
        <f>O63/5609</f>
        <v>0.47994294883223393</v>
      </c>
      <c r="P64" s="7">
        <f>P63/5609</f>
        <v>0.5200570511677661</v>
      </c>
      <c r="Q64" s="7">
        <f>Q63/1035</f>
        <v>1</v>
      </c>
    </row>
    <row r="65" spans="2:17" ht="4.5" customHeight="1">
      <c r="B65" s="1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9">
      <c r="A66" s="5" t="s">
        <v>76</v>
      </c>
      <c r="B66" s="1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9">
      <c r="B67" s="9" t="s">
        <v>72</v>
      </c>
      <c r="C67" s="3">
        <v>7578</v>
      </c>
      <c r="D67" s="3">
        <v>266</v>
      </c>
      <c r="E67" s="3">
        <v>121</v>
      </c>
      <c r="F67" s="3">
        <v>83</v>
      </c>
      <c r="G67" s="3">
        <v>769</v>
      </c>
      <c r="H67" s="3">
        <v>321</v>
      </c>
      <c r="I67" s="3">
        <v>240</v>
      </c>
      <c r="J67" s="3">
        <v>2806</v>
      </c>
      <c r="K67" s="3">
        <v>331</v>
      </c>
      <c r="L67" s="3">
        <v>336</v>
      </c>
      <c r="M67" s="3">
        <v>347</v>
      </c>
      <c r="N67" s="3">
        <v>125</v>
      </c>
      <c r="O67" s="3">
        <v>16</v>
      </c>
      <c r="P67" s="3">
        <v>24</v>
      </c>
      <c r="Q67" s="3">
        <v>7</v>
      </c>
    </row>
    <row r="68" spans="2:17" ht="9">
      <c r="B68" s="9" t="s">
        <v>49</v>
      </c>
      <c r="C68" s="3">
        <v>10338</v>
      </c>
      <c r="D68" s="3">
        <v>388</v>
      </c>
      <c r="E68" s="3">
        <v>208</v>
      </c>
      <c r="F68" s="3">
        <v>192</v>
      </c>
      <c r="G68" s="3">
        <v>5965</v>
      </c>
      <c r="H68" s="3">
        <v>334</v>
      </c>
      <c r="I68" s="3">
        <v>426</v>
      </c>
      <c r="J68" s="3">
        <v>7372</v>
      </c>
      <c r="K68" s="3">
        <v>1086</v>
      </c>
      <c r="L68" s="3">
        <v>1513</v>
      </c>
      <c r="M68" s="3">
        <v>771</v>
      </c>
      <c r="N68" s="3">
        <v>151</v>
      </c>
      <c r="O68" s="3">
        <v>57</v>
      </c>
      <c r="P68" s="3">
        <v>102</v>
      </c>
      <c r="Q68" s="3">
        <v>24</v>
      </c>
    </row>
    <row r="69" spans="2:17" ht="9">
      <c r="B69" s="9" t="s">
        <v>73</v>
      </c>
      <c r="C69" s="3">
        <v>159351</v>
      </c>
      <c r="D69" s="3">
        <v>10999</v>
      </c>
      <c r="E69" s="3">
        <v>4074</v>
      </c>
      <c r="F69" s="3">
        <v>4175</v>
      </c>
      <c r="G69" s="3">
        <v>74698</v>
      </c>
      <c r="H69" s="3">
        <v>9304</v>
      </c>
      <c r="I69" s="3">
        <v>10298</v>
      </c>
      <c r="J69" s="3">
        <v>105157</v>
      </c>
      <c r="K69" s="3">
        <v>16344</v>
      </c>
      <c r="L69" s="3">
        <v>26387</v>
      </c>
      <c r="M69" s="3">
        <v>18244</v>
      </c>
      <c r="N69" s="3">
        <v>2412</v>
      </c>
      <c r="O69" s="3">
        <v>749</v>
      </c>
      <c r="P69" s="3">
        <v>1787</v>
      </c>
      <c r="Q69" s="3">
        <v>240</v>
      </c>
    </row>
    <row r="70" spans="2:17" ht="9">
      <c r="B70" s="9" t="s">
        <v>74</v>
      </c>
      <c r="C70" s="3">
        <v>91988</v>
      </c>
      <c r="D70" s="3">
        <v>5524</v>
      </c>
      <c r="E70" s="3">
        <v>1820</v>
      </c>
      <c r="F70" s="3">
        <v>4846</v>
      </c>
      <c r="G70" s="3">
        <v>30339</v>
      </c>
      <c r="H70" s="3">
        <v>3539</v>
      </c>
      <c r="I70" s="3">
        <v>4707</v>
      </c>
      <c r="J70" s="3">
        <v>50752</v>
      </c>
      <c r="K70" s="3">
        <v>10026</v>
      </c>
      <c r="L70" s="3">
        <v>10250</v>
      </c>
      <c r="M70" s="3">
        <v>7771</v>
      </c>
      <c r="N70" s="3">
        <v>1641</v>
      </c>
      <c r="O70" s="3">
        <v>342</v>
      </c>
      <c r="P70" s="3">
        <v>484</v>
      </c>
      <c r="Q70" s="3">
        <v>162</v>
      </c>
    </row>
    <row r="71" spans="2:17" ht="9">
      <c r="B71" s="9" t="s">
        <v>59</v>
      </c>
      <c r="C71" s="3">
        <v>49235</v>
      </c>
      <c r="D71" s="3">
        <v>3066</v>
      </c>
      <c r="E71" s="3">
        <v>961</v>
      </c>
      <c r="F71" s="3">
        <v>1368</v>
      </c>
      <c r="G71" s="3">
        <v>22020</v>
      </c>
      <c r="H71" s="3">
        <v>1507</v>
      </c>
      <c r="I71" s="3">
        <v>2958</v>
      </c>
      <c r="J71" s="3">
        <v>28583</v>
      </c>
      <c r="K71" s="3">
        <v>4755</v>
      </c>
      <c r="L71" s="3">
        <v>4952</v>
      </c>
      <c r="M71" s="3">
        <v>5639</v>
      </c>
      <c r="N71" s="3">
        <v>1098</v>
      </c>
      <c r="O71" s="3">
        <v>290</v>
      </c>
      <c r="P71" s="3">
        <v>300</v>
      </c>
      <c r="Q71" s="3">
        <v>97</v>
      </c>
    </row>
    <row r="72" spans="2:17" ht="9">
      <c r="B72" s="9" t="s">
        <v>75</v>
      </c>
      <c r="C72" s="3">
        <v>217692</v>
      </c>
      <c r="D72" s="3">
        <v>6744</v>
      </c>
      <c r="E72" s="3">
        <v>2775</v>
      </c>
      <c r="F72" s="3">
        <v>4268</v>
      </c>
      <c r="G72" s="3">
        <v>49919</v>
      </c>
      <c r="H72" s="3">
        <v>6472</v>
      </c>
      <c r="I72" s="3">
        <v>7778</v>
      </c>
      <c r="J72" s="3">
        <v>82610</v>
      </c>
      <c r="K72" s="3">
        <v>16824</v>
      </c>
      <c r="L72" s="3">
        <v>59753</v>
      </c>
      <c r="M72" s="3">
        <v>12761</v>
      </c>
      <c r="N72" s="3">
        <v>3263</v>
      </c>
      <c r="O72" s="3">
        <v>1196</v>
      </c>
      <c r="P72" s="3">
        <v>1701</v>
      </c>
      <c r="Q72" s="3">
        <v>340</v>
      </c>
    </row>
    <row r="73" spans="1:17" ht="9">
      <c r="A73" s="4" t="s">
        <v>37</v>
      </c>
      <c r="C73" s="3">
        <v>536182</v>
      </c>
      <c r="D73" s="3">
        <v>26987</v>
      </c>
      <c r="E73" s="3">
        <v>9959</v>
      </c>
      <c r="F73" s="3">
        <v>14932</v>
      </c>
      <c r="G73" s="3">
        <v>183710</v>
      </c>
      <c r="H73" s="3">
        <v>21477</v>
      </c>
      <c r="I73" s="3">
        <v>26407</v>
      </c>
      <c r="J73" s="3">
        <v>277280</v>
      </c>
      <c r="K73" s="3">
        <v>49366</v>
      </c>
      <c r="L73" s="3">
        <v>103191</v>
      </c>
      <c r="M73" s="3">
        <v>45533</v>
      </c>
      <c r="N73" s="3">
        <v>8690</v>
      </c>
      <c r="O73" s="3">
        <v>2650</v>
      </c>
      <c r="P73" s="3">
        <v>4398</v>
      </c>
      <c r="Q73" s="3">
        <v>870</v>
      </c>
    </row>
    <row r="74" spans="2:17" s="6" customFormat="1" ht="9">
      <c r="B74" s="10" t="s">
        <v>78</v>
      </c>
      <c r="C74" s="7">
        <f>C73/536182</f>
        <v>1</v>
      </c>
      <c r="D74" s="7">
        <f aca="true" t="shared" si="2" ref="D74:M74">D73/760840</f>
        <v>0.03547000683455129</v>
      </c>
      <c r="E74" s="7">
        <f t="shared" si="2"/>
        <v>0.013089480048367593</v>
      </c>
      <c r="F74" s="7">
        <f t="shared" si="2"/>
        <v>0.019625676883444614</v>
      </c>
      <c r="G74" s="7">
        <f t="shared" si="2"/>
        <v>0.24145681089322327</v>
      </c>
      <c r="H74" s="7">
        <f t="shared" si="2"/>
        <v>0.02822801114557594</v>
      </c>
      <c r="I74" s="7">
        <f t="shared" si="2"/>
        <v>0.034707691498869674</v>
      </c>
      <c r="J74" s="7">
        <f t="shared" si="2"/>
        <v>0.36443930392723833</v>
      </c>
      <c r="K74" s="7">
        <f t="shared" si="2"/>
        <v>0.0648835497607907</v>
      </c>
      <c r="L74" s="7">
        <f t="shared" si="2"/>
        <v>0.13562772724883024</v>
      </c>
      <c r="M74" s="7">
        <f t="shared" si="2"/>
        <v>0.059845696861363755</v>
      </c>
      <c r="N74" s="7">
        <f>N73/8690</f>
        <v>1</v>
      </c>
      <c r="O74" s="7">
        <f>O73/7048</f>
        <v>0.37599318955732125</v>
      </c>
      <c r="P74" s="7">
        <f>P73/7048</f>
        <v>0.6240068104426788</v>
      </c>
      <c r="Q74" s="7">
        <f>Q73/870</f>
        <v>1</v>
      </c>
    </row>
    <row r="75" spans="2:17" ht="4.5" customHeight="1">
      <c r="B75" s="1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9">
      <c r="A76" s="5" t="s">
        <v>77</v>
      </c>
      <c r="B76" s="1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9">
      <c r="B77" s="9" t="s">
        <v>49</v>
      </c>
      <c r="C77" s="3">
        <v>410139</v>
      </c>
      <c r="D77" s="3">
        <v>9386</v>
      </c>
      <c r="E77" s="3">
        <v>4023</v>
      </c>
      <c r="F77" s="3">
        <v>4820</v>
      </c>
      <c r="G77" s="3">
        <v>91053</v>
      </c>
      <c r="H77" s="3">
        <v>7598</v>
      </c>
      <c r="I77" s="3">
        <v>9191</v>
      </c>
      <c r="J77" s="3">
        <v>103489</v>
      </c>
      <c r="K77" s="3">
        <v>15806</v>
      </c>
      <c r="L77" s="3">
        <v>26489</v>
      </c>
      <c r="M77" s="3">
        <v>18039</v>
      </c>
      <c r="N77" s="3">
        <v>5140</v>
      </c>
      <c r="O77" s="3">
        <v>1226</v>
      </c>
      <c r="P77" s="3">
        <v>1872</v>
      </c>
      <c r="Q77" s="3">
        <v>1050</v>
      </c>
    </row>
    <row r="78" spans="1:17" ht="9">
      <c r="A78" s="4" t="s">
        <v>37</v>
      </c>
      <c r="C78" s="3">
        <v>410139</v>
      </c>
      <c r="D78" s="3">
        <v>9386</v>
      </c>
      <c r="E78" s="3">
        <v>4023</v>
      </c>
      <c r="F78" s="3">
        <v>4820</v>
      </c>
      <c r="G78" s="3">
        <v>91053</v>
      </c>
      <c r="H78" s="3">
        <v>7598</v>
      </c>
      <c r="I78" s="3">
        <v>9191</v>
      </c>
      <c r="J78" s="3">
        <v>103489</v>
      </c>
      <c r="K78" s="3">
        <v>15806</v>
      </c>
      <c r="L78" s="3">
        <v>26489</v>
      </c>
      <c r="M78" s="3">
        <v>18039</v>
      </c>
      <c r="N78" s="3">
        <v>5140</v>
      </c>
      <c r="O78" s="3">
        <v>1226</v>
      </c>
      <c r="P78" s="3">
        <v>1872</v>
      </c>
      <c r="Q78" s="3">
        <v>1050</v>
      </c>
    </row>
    <row r="79" spans="2:17" s="6" customFormat="1" ht="9">
      <c r="B79" s="10" t="s">
        <v>78</v>
      </c>
      <c r="C79" s="7">
        <f>C78/410139</f>
        <v>1</v>
      </c>
      <c r="D79" s="7">
        <f aca="true" t="shared" si="3" ref="D79:M79">D78/289894</f>
        <v>0.03237735172166378</v>
      </c>
      <c r="E79" s="7">
        <f t="shared" si="3"/>
        <v>0.013877486253596142</v>
      </c>
      <c r="F79" s="7">
        <f t="shared" si="3"/>
        <v>0.01662676702518852</v>
      </c>
      <c r="G79" s="7">
        <f t="shared" si="3"/>
        <v>0.3140906676233382</v>
      </c>
      <c r="H79" s="7">
        <f t="shared" si="3"/>
        <v>0.02620958005339883</v>
      </c>
      <c r="I79" s="7">
        <f t="shared" si="3"/>
        <v>0.03170469205985636</v>
      </c>
      <c r="J79" s="7">
        <f t="shared" si="3"/>
        <v>0.35698910636301545</v>
      </c>
      <c r="K79" s="7">
        <f t="shared" si="3"/>
        <v>0.05452337751040035</v>
      </c>
      <c r="L79" s="7">
        <f t="shared" si="3"/>
        <v>0.09137477836726528</v>
      </c>
      <c r="M79" s="7">
        <f t="shared" si="3"/>
        <v>0.06222619302227711</v>
      </c>
      <c r="N79" s="7">
        <f>N78/5140</f>
        <v>1</v>
      </c>
      <c r="O79" s="7">
        <f>O78/3098</f>
        <v>0.3957391865719819</v>
      </c>
      <c r="P79" s="7">
        <f>P78/3098</f>
        <v>0.6042608134280181</v>
      </c>
      <c r="Q79" s="7">
        <f>Q78/1050</f>
        <v>1</v>
      </c>
    </row>
    <row r="80" spans="2:17" ht="4.5" customHeight="1">
      <c r="B80" s="1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9">
      <c r="B81" s="1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</sheetData>
  <printOptions/>
  <pageMargins left="0.8999999999999999" right="0.8999999999999999" top="1" bottom="0.8" header="0.3" footer="0.3"/>
  <pageSetup firstPageNumber="87" useFirstPageNumber="1" horizontalDpi="600" verticalDpi="600" orientation="portrait" r:id="rId1"/>
  <headerFooter alignWithMargins="0">
    <oddHeader>&amp;C&amp;"Arial,Bold"&amp;11Supplement to the Statement of Vote
Counties by Board of Equalization Districts
for US Senator</oddHeader>
    <oddFooter>&amp;C&amp;"Arial,Bold"&amp;8&amp;P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2004-07-02T21:32:10Z</cp:lastPrinted>
  <dcterms:created xsi:type="dcterms:W3CDTF">2004-06-18T21:21:13Z</dcterms:created>
  <dcterms:modified xsi:type="dcterms:W3CDTF">2004-07-02T21:32:11Z</dcterms:modified>
  <cp:category/>
  <cp:version/>
  <cp:contentType/>
  <cp:contentStatus/>
</cp:coreProperties>
</file>