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0" windowHeight="12630" tabRatio="286" activeTab="0"/>
  </bookViews>
  <sheets>
    <sheet name="Official Canvass - CD 37" sheetId="1" r:id="rId1"/>
  </sheets>
  <definedNames>
    <definedName name="_xlnm.Print_Area" localSheetId="0">'Official Canvass - CD 37'!$A$1:$N$37</definedName>
  </definedNames>
  <calcPr fullCalcOnLoad="1"/>
</workbook>
</file>

<file path=xl/sharedStrings.xml><?xml version="1.0" encoding="utf-8"?>
<sst xmlns="http://schemas.openxmlformats.org/spreadsheetml/2006/main" count="101" uniqueCount="59">
  <si>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</si>
  <si>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</si>
  <si>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</si>
  <si>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</si>
  <si>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</si>
  <si>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</si>
  <si>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</si>
  <si>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</si>
  <si>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</si>
  <si>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</si>
  <si>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 xml:space="preserve"> </t>
  </si>
  <si>
    <t>Ramirez</t>
  </si>
  <si>
    <t>Davis</t>
  </si>
  <si>
    <t>Mervin</t>
  </si>
  <si>
    <t>Evans</t>
  </si>
  <si>
    <t>Felicia</t>
  </si>
  <si>
    <t>Ford</t>
  </si>
  <si>
    <t>Bill Francisco</t>
  </si>
  <si>
    <t>Grisolia</t>
  </si>
  <si>
    <t>Peter</t>
  </si>
  <si>
    <t>Mathews</t>
  </si>
  <si>
    <t>Valerie</t>
  </si>
  <si>
    <t>Mc Donald</t>
  </si>
  <si>
    <t>Jenny</t>
  </si>
  <si>
    <t>Oropeza</t>
  </si>
  <si>
    <t xml:space="preserve">George A. </t>
  </si>
  <si>
    <t>Parmer, Jr.</t>
  </si>
  <si>
    <t>Price</t>
  </si>
  <si>
    <t>Jeffrey S.</t>
  </si>
  <si>
    <t>Laura</t>
  </si>
  <si>
    <t>Richardson</t>
  </si>
  <si>
    <t>Ed</t>
  </si>
  <si>
    <t>Wilson</t>
  </si>
  <si>
    <t>Guillory</t>
  </si>
  <si>
    <t>Kanaley</t>
  </si>
  <si>
    <t>Leavitt</t>
  </si>
  <si>
    <t>Teri</t>
  </si>
  <si>
    <t>Brezenoff</t>
  </si>
  <si>
    <t>Green</t>
  </si>
  <si>
    <t>Herb</t>
  </si>
  <si>
    <t>Peters</t>
  </si>
  <si>
    <t>Lee</t>
  </si>
  <si>
    <t>John M.</t>
  </si>
  <si>
    <t>United States Representative in Congress, 37th District*</t>
  </si>
  <si>
    <t>Special Primary Election, June 26, 2007</t>
  </si>
  <si>
    <t>* Vacancy resulting from the death of Juanita Millender-McDonald</t>
  </si>
  <si>
    <t>Leroy 
Joseph "L.J."</t>
  </si>
  <si>
    <t>Los Angeles</t>
  </si>
  <si>
    <t>Total Precincts</t>
  </si>
  <si>
    <t>Precinct Ballots Cast</t>
  </si>
  <si>
    <t>Absentee Ballots Cast</t>
  </si>
  <si>
    <t>Total Ballots Cast</t>
  </si>
  <si>
    <t>Daniel 
Abraham</t>
  </si>
  <si>
    <t>Jeffrey 
"Lincoln"</t>
  </si>
  <si>
    <t>put total ballots cast #</t>
  </si>
  <si>
    <t>Albert</t>
  </si>
  <si>
    <t>Robles</t>
  </si>
  <si>
    <t>W/I Dem</t>
  </si>
  <si>
    <t>FINAL CANVASS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</si>
</sst>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10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/>
    </xf>
    <xf numFmtId="38" fontId="0" fillId="0" borderId="5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6" xfId="0" applyNumberFormat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165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18.7109375" style="0" bestFit="1" customWidth="1"/>
    <col min="2" max="2" width="9.8515625" style="21" bestFit="1" customWidth="1"/>
    <col min="3" max="3" width="2.28125" style="0" customWidth="1"/>
    <col min="4" max="4" width="12.28125" style="0" customWidth="1"/>
    <col min="5" max="5" width="3.00390625" style="0" customWidth="1"/>
    <col min="6" max="6" width="16.28125" style="0" bestFit="1" customWidth="1"/>
    <col min="7" max="7" width="3.28125" style="0" customWidth="1"/>
    <col min="8" max="8" width="10.00390625" style="0" customWidth="1"/>
    <col min="9" max="9" width="2.7109375" style="0" bestFit="1" customWidth="1"/>
    <col min="10" max="10" width="15.57421875" style="0" customWidth="1"/>
    <col min="11" max="11" width="3.57421875" style="0" customWidth="1"/>
    <col min="12" max="12" width="13.7109375" style="0" customWidth="1"/>
    <col min="13" max="13" width="3.140625" style="0" customWidth="1"/>
    <col min="14" max="14" width="13.140625" style="0" bestFit="1" customWidth="1"/>
    <col min="15" max="15" width="8.8515625" style="0" customWidth="1"/>
  </cols>
  <sheetData>
    <row r="1" spans="1:14" ht="15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4:14" ht="12.75">
      <c r="D6" s="9" t="s">
        <v>41</v>
      </c>
      <c r="F6" s="9" t="s">
        <v>13</v>
      </c>
      <c r="G6" s="1"/>
      <c r="H6" s="9" t="s">
        <v>15</v>
      </c>
      <c r="I6" s="1"/>
      <c r="J6" s="9" t="s">
        <v>17</v>
      </c>
      <c r="L6" s="9" t="s">
        <v>19</v>
      </c>
      <c r="N6" s="9" t="s">
        <v>21</v>
      </c>
    </row>
    <row r="7" spans="2:14" ht="12.75">
      <c r="B7" s="22" t="s">
        <v>1</v>
      </c>
      <c r="D7" s="9" t="s">
        <v>12</v>
      </c>
      <c r="F7" s="9" t="s">
        <v>14</v>
      </c>
      <c r="G7" s="1"/>
      <c r="H7" s="9" t="s">
        <v>16</v>
      </c>
      <c r="I7" s="1"/>
      <c r="J7" s="9" t="s">
        <v>18</v>
      </c>
      <c r="L7" s="9" t="s">
        <v>20</v>
      </c>
      <c r="N7" s="9" t="s">
        <v>22</v>
      </c>
    </row>
    <row r="8" spans="1:14" ht="12.75">
      <c r="A8" t="s">
        <v>0</v>
      </c>
      <c r="B8" s="22" t="s">
        <v>2</v>
      </c>
      <c r="D8" s="1" t="s">
        <v>4</v>
      </c>
      <c r="F8" s="1" t="s">
        <v>4</v>
      </c>
      <c r="G8" s="1"/>
      <c r="H8" s="1" t="s">
        <v>4</v>
      </c>
      <c r="I8" s="1"/>
      <c r="J8" s="1" t="s">
        <v>4</v>
      </c>
      <c r="L8" s="1" t="s">
        <v>4</v>
      </c>
      <c r="N8" s="1" t="s">
        <v>4</v>
      </c>
    </row>
    <row r="9" spans="1:14" ht="12.75">
      <c r="A9" t="s">
        <v>47</v>
      </c>
      <c r="B9" s="23">
        <v>265102</v>
      </c>
      <c r="D9" s="2">
        <v>202</v>
      </c>
      <c r="E9" s="2"/>
      <c r="F9" s="2">
        <v>29</v>
      </c>
      <c r="G9" s="2"/>
      <c r="H9" s="2">
        <v>122</v>
      </c>
      <c r="I9" s="2"/>
      <c r="J9" s="2">
        <v>141</v>
      </c>
      <c r="K9" s="2"/>
      <c r="L9" s="2">
        <v>1125</v>
      </c>
      <c r="M9" s="2"/>
      <c r="N9" s="2">
        <v>3027</v>
      </c>
    </row>
    <row r="10" spans="1:14" ht="12.75">
      <c r="A10" t="s">
        <v>6</v>
      </c>
      <c r="D10" s="3">
        <f>IF(SUM($D$9+$F$9+$H$9+$J$9+$L$9+$N$9+$D$16+$F$16+$H$16+$J$16+$L$16+$N$16+$D$23+$F$23+$H$23+$J$23+$L$23+$N$23)=0,"",SUM(D9/SUM($D$9+$F$9+$H$9+$J$9+$L$9+$N$9+$D$16+$F$16+$H$16+$J$16+$L$16+$N$16+$D$23+$F$23+$H$23+$J$23+$L$23+$N$23)))</f>
        <v>0.006275630669814838</v>
      </c>
      <c r="E10" s="13" t="s">
        <v>10</v>
      </c>
      <c r="F10" s="3">
        <f>IF(SUM($D$9+$F$9+$H$9+$J$9+$L$9+$N$9+$D$16+$F$16+$H$16+$J$16+$L$16+$N$16+$D$23+$F$23+$H$23+$J$23+$L$23+$N$23)=0,"",SUM(F9/SUM($D$9+$F$9+$H$9+$J$9+$L$9+$N$9+$D$16+$F$16+$H$16+$J$16+$L$16+$N$16+$D$23+$F$23+$H$23+$J$23+$L$23+$N$23)))</f>
        <v>0.000900956878339754</v>
      </c>
      <c r="G10" s="13" t="s">
        <v>10</v>
      </c>
      <c r="H10" s="3">
        <f>IF(SUM($D$9+$F$9+$H$9+$J$9+$L$9+$N$9+$D$16+$F$16+$H$16+$J$16+$L$16+$N$16+$D$23+$F$23+$H$23+$J$23+$L$23+$N$23)=0,"",SUM(H9/SUM($D$9+$F$9+$H$9+$J$9+$L$9+$N$9+$D$16+$F$16+$H$16+$J$16+$L$16+$N$16+$D$23+$F$23+$H$23+$J$23+$L$23+$N$23)))</f>
        <v>0.0037902323847396543</v>
      </c>
      <c r="I10" s="13" t="s">
        <v>10</v>
      </c>
      <c r="J10" s="3">
        <f>IF(SUM($D$9+$F$9+$H$9+$J$9+$L$9+$N$9+$D$16+$F$16+$H$16+$J$16+$L$16+$N$16+$D$23+$F$23+$H$23+$J$23+$L$23+$N$23)=0,"",SUM(J9/SUM($D$9+$F$9+$H$9+$J$9+$L$9+$N$9+$D$16+$F$16+$H$16+$J$16+$L$16+$N$16+$D$23+$F$23+$H$23+$J$23+$L$23+$N$23)))</f>
        <v>0.004380514477445011</v>
      </c>
      <c r="K10" s="13" t="s">
        <v>10</v>
      </c>
      <c r="L10" s="3">
        <f>IF(SUM($D$9+$F$9+$H$9+$J$9+$L$9+$N$9+$D$16+$F$16+$H$16+$J$16+$L$16+$N$16+$D$23+$F$23+$H$23+$J$23+$L$23+$N$23)=0,"",SUM(L9/SUM($D$9+$F$9+$H$9+$J$9+$L$9+$N$9+$D$16+$F$16+$H$16+$J$16+$L$16+$N$16+$D$23+$F$23+$H$23+$J$23+$L$23+$N$23)))</f>
        <v>0.03495091338386976</v>
      </c>
      <c r="M10" s="13" t="s">
        <v>10</v>
      </c>
      <c r="N10" s="3">
        <f>IF(SUM($D$9+$F$9+$H$9+$J$9+$L$9+$N$9+$D$16+$F$16+$H$16+$J$16+$L$16+$N$16+$D$23+$F$23+$H$23+$J$23+$L$23+$N$23)=0,"",SUM(N9/SUM($D$9+$F$9+$H$9+$J$9+$L$9+$N$9+$D$16+$F$16+$H$16+$J$16+$L$16+$N$16+$D$23+$F$23+$H$23+$J$23+$L$23+$N$23)))</f>
        <v>0.09404125761153224</v>
      </c>
    </row>
    <row r="11" spans="4:14" ht="12.75">
      <c r="D11" s="3"/>
      <c r="F11" s="3"/>
      <c r="H11" s="3"/>
      <c r="J11" s="3"/>
      <c r="L11" s="3"/>
      <c r="N11" s="3"/>
    </row>
    <row r="13" spans="4:16" ht="25.5">
      <c r="D13" s="27" t="s">
        <v>23</v>
      </c>
      <c r="E13" s="31"/>
      <c r="F13" s="27" t="s">
        <v>25</v>
      </c>
      <c r="G13" s="31"/>
      <c r="H13" s="32" t="s">
        <v>28</v>
      </c>
      <c r="I13" s="29"/>
      <c r="J13" s="27" t="s">
        <v>29</v>
      </c>
      <c r="K13" s="29"/>
      <c r="L13" s="27" t="s">
        <v>31</v>
      </c>
      <c r="N13" s="16" t="s">
        <v>46</v>
      </c>
      <c r="P13" s="9" t="s">
        <v>10</v>
      </c>
    </row>
    <row r="14" spans="2:16" ht="12.75">
      <c r="B14" s="22"/>
      <c r="D14" s="27" t="s">
        <v>24</v>
      </c>
      <c r="E14" s="31"/>
      <c r="F14" s="27" t="s">
        <v>26</v>
      </c>
      <c r="G14" s="31"/>
      <c r="H14" s="27" t="s">
        <v>27</v>
      </c>
      <c r="I14" s="29"/>
      <c r="J14" s="27" t="s">
        <v>30</v>
      </c>
      <c r="K14" s="29"/>
      <c r="L14" s="27" t="s">
        <v>32</v>
      </c>
      <c r="N14" s="9" t="s">
        <v>33</v>
      </c>
      <c r="P14" s="9" t="s">
        <v>10</v>
      </c>
    </row>
    <row r="15" spans="1:16" ht="12.75">
      <c r="A15" t="s">
        <v>0</v>
      </c>
      <c r="B15" s="22"/>
      <c r="D15" s="29" t="s">
        <v>4</v>
      </c>
      <c r="E15" s="31"/>
      <c r="F15" s="29" t="s">
        <v>4</v>
      </c>
      <c r="G15" s="29"/>
      <c r="H15" s="29" t="s">
        <v>4</v>
      </c>
      <c r="I15" s="29"/>
      <c r="J15" s="29" t="s">
        <v>4</v>
      </c>
      <c r="K15" s="31"/>
      <c r="L15" s="29" t="s">
        <v>4</v>
      </c>
      <c r="N15" s="1" t="s">
        <v>3</v>
      </c>
      <c r="P15" t="s">
        <v>10</v>
      </c>
    </row>
    <row r="16" spans="1:16" ht="12.75">
      <c r="A16" t="s">
        <v>47</v>
      </c>
      <c r="B16" s="23"/>
      <c r="D16" s="28">
        <v>9960</v>
      </c>
      <c r="E16" s="28"/>
      <c r="F16" s="28">
        <v>242</v>
      </c>
      <c r="G16" s="28"/>
      <c r="H16" s="28">
        <v>142</v>
      </c>
      <c r="I16" s="28"/>
      <c r="J16" s="28">
        <v>11956</v>
      </c>
      <c r="K16" s="28"/>
      <c r="L16" s="28">
        <v>362</v>
      </c>
      <c r="M16" s="2"/>
      <c r="N16" s="2">
        <v>361</v>
      </c>
      <c r="O16" s="2" t="s">
        <v>10</v>
      </c>
      <c r="P16" t="s">
        <v>10</v>
      </c>
    </row>
    <row r="17" spans="1:16" ht="12.75">
      <c r="A17" t="s">
        <v>6</v>
      </c>
      <c r="D17" s="30">
        <f>IF(SUM($D$9+$F$9+$H$9+$J$9+$L$9+$N$9+$D$16+$F$16+$H$16+$J$16+$L$16+$N$16+$D$23+$F$23+$H$23+$J$23+$L$23+$N$23)=0,"",SUM(D16/SUM($D$9+$F$9+$H$9+$J$9+$L$9+$N$9+$D$16+$F$16+$H$16+$J$16+$L$16+$N$16+$D$23+$F$23+$H$23+$J$23+$L$23+$N$23)))</f>
        <v>0.3094320864918603</v>
      </c>
      <c r="E17" s="33" t="s">
        <v>10</v>
      </c>
      <c r="F17" s="30">
        <f>IF(SUM($D$9+$F$9+$H$9+$J$9+$L$9+$N$9+$D$16+$F$16+$H$16+$J$16+$L$16+$N$16+$D$23+$F$23+$H$23+$J$23+$L$23+$N$23)=0,"",SUM(F16/SUM($D$9+$F$9+$H$9+$J$9+$L$9+$N$9+$D$16+$F$16+$H$16+$J$16+$L$16+$N$16+$D$23+$F$23+$H$23+$J$23+$L$23+$N$23)))</f>
        <v>0.007518329812352429</v>
      </c>
      <c r="G17" s="33" t="s">
        <v>10</v>
      </c>
      <c r="H17" s="30">
        <f>IF(SUM($D$9+$F$9+$H$9+$J$9+$L$9+$N$9+$D$16+$F$16+$H$16+$J$16+$L$16+$N$16+$D$23+$F$23+$H$23+$J$23+$L$23+$N$23)=0,"",SUM(H16/SUM($D$9+$F$9+$H$9+$J$9+$L$9+$N$9+$D$16+$F$16+$H$16+$J$16+$L$16+$N$16+$D$23+$F$23+$H$23+$J$23+$L$23+$N$23)))</f>
        <v>0.004411581956008451</v>
      </c>
      <c r="I17" s="33" t="s">
        <v>10</v>
      </c>
      <c r="J17" s="30">
        <f>IF(SUM($D$9+$F$9+$H$9+$J$9+$L$9+$N$9+$D$16+$F$16+$H$16+$J$16+$L$16+$N$16+$D$23+$F$23+$H$23+$J$23+$L$23+$N$23)=0,"",SUM(J16/SUM($D$9+$F$9+$H$9+$J$9+$L$9+$N$9+$D$16+$F$16+$H$16+$J$16+$L$16+$N$16+$D$23+$F$23+$H$23+$J$23+$L$23+$N$23)))</f>
        <v>0.37144277370448614</v>
      </c>
      <c r="K17" s="33" t="s">
        <v>10</v>
      </c>
      <c r="L17" s="30">
        <f>IF(SUM($D$9+$F$9+$H$9+$J$9+$L$9+$N$9+$D$16+$F$16+$H$16+$J$16+$L$16+$N$16+$D$23+$F$23+$H$23+$J$23+$L$23+$N$23)=0,"",SUM(L16/SUM($D$9+$F$9+$H$9+$J$9+$L$9+$N$9+$D$16+$F$16+$H$16+$J$16+$L$16+$N$16+$D$23+$F$23+$H$23+$J$23+$L$23+$N$23)))</f>
        <v>0.011246427239965204</v>
      </c>
      <c r="M17" s="13" t="s">
        <v>10</v>
      </c>
      <c r="N17" s="3">
        <f>IF(SUM($D$9+$F$9+$H$9+$J$9+$L$9+$N$9+$D$16+$F$16+$H$16+$J$16+$L$16+$N$16+$D$23+$F$23+$H$23+$J$23+$L$23+$N$23)=0,"",SUM(N16/SUM($D$9+$F$9+$H$9+$J$9+$L$9+$N$9+$D$16+$F$16+$H$16+$J$16+$L$16+$N$16+$D$23+$F$23+$H$23+$J$23+$L$23+$N$23)))</f>
        <v>0.011215359761401764</v>
      </c>
      <c r="O17" s="3" t="s">
        <v>10</v>
      </c>
      <c r="P17" s="2" t="s">
        <v>10</v>
      </c>
    </row>
    <row r="18" spans="4:15" ht="12.75">
      <c r="D18" s="30"/>
      <c r="E18" s="31"/>
      <c r="F18" s="30"/>
      <c r="G18" s="31"/>
      <c r="H18" s="30"/>
      <c r="I18" s="31"/>
      <c r="J18" s="30"/>
      <c r="K18" s="31"/>
      <c r="L18" s="30"/>
      <c r="N18" s="3"/>
      <c r="O18" s="3" t="s">
        <v>10</v>
      </c>
    </row>
    <row r="19" spans="4:12" ht="12.75">
      <c r="D19" s="31"/>
      <c r="E19" s="31"/>
      <c r="F19" s="31"/>
      <c r="G19" s="31"/>
      <c r="H19" s="31"/>
      <c r="I19" s="31"/>
      <c r="J19" s="31"/>
      <c r="K19" s="31"/>
      <c r="L19" s="31"/>
    </row>
    <row r="20" spans="4:14" ht="27" customHeight="1">
      <c r="D20" s="27" t="s">
        <v>42</v>
      </c>
      <c r="E20" s="31"/>
      <c r="F20" s="32" t="s">
        <v>53</v>
      </c>
      <c r="G20" s="31"/>
      <c r="H20" s="27" t="s">
        <v>36</v>
      </c>
      <c r="I20" s="29"/>
      <c r="J20" s="32" t="s">
        <v>52</v>
      </c>
      <c r="K20" s="29"/>
      <c r="L20" s="27" t="s">
        <v>39</v>
      </c>
      <c r="N20" s="27" t="s">
        <v>55</v>
      </c>
    </row>
    <row r="21" spans="2:14" ht="12.75">
      <c r="B21" s="22"/>
      <c r="D21" s="27" t="s">
        <v>34</v>
      </c>
      <c r="E21" s="31"/>
      <c r="F21" s="27" t="s">
        <v>35</v>
      </c>
      <c r="G21" s="31"/>
      <c r="H21" s="27" t="s">
        <v>11</v>
      </c>
      <c r="I21" s="29"/>
      <c r="J21" s="27" t="s">
        <v>37</v>
      </c>
      <c r="K21" s="29"/>
      <c r="L21" s="27" t="s">
        <v>40</v>
      </c>
      <c r="N21" s="27" t="s">
        <v>56</v>
      </c>
    </row>
    <row r="22" spans="1:14" ht="12.75">
      <c r="A22" t="s">
        <v>0</v>
      </c>
      <c r="B22" s="22"/>
      <c r="D22" s="29" t="s">
        <v>3</v>
      </c>
      <c r="E22" s="31"/>
      <c r="F22" s="29" t="s">
        <v>3</v>
      </c>
      <c r="G22" s="31"/>
      <c r="H22" s="29" t="s">
        <v>3</v>
      </c>
      <c r="I22" s="29"/>
      <c r="J22" s="29" t="s">
        <v>38</v>
      </c>
      <c r="K22" s="29"/>
      <c r="L22" s="29" t="s">
        <v>7</v>
      </c>
      <c r="N22" s="29" t="s">
        <v>57</v>
      </c>
    </row>
    <row r="23" spans="1:16" ht="12.75">
      <c r="A23" t="s">
        <v>47</v>
      </c>
      <c r="B23" s="23"/>
      <c r="D23" s="28">
        <v>2425</v>
      </c>
      <c r="E23" s="31"/>
      <c r="F23" s="28">
        <v>386</v>
      </c>
      <c r="G23" s="31"/>
      <c r="H23" s="28">
        <v>612</v>
      </c>
      <c r="I23" s="28"/>
      <c r="J23" s="28">
        <v>391</v>
      </c>
      <c r="K23" s="28"/>
      <c r="L23" s="28">
        <v>342</v>
      </c>
      <c r="N23" s="28">
        <v>363</v>
      </c>
      <c r="O23" s="14">
        <f>SUM(D9:N9,D16:N16,D23:N23)</f>
        <v>32188</v>
      </c>
      <c r="P23" t="s">
        <v>10</v>
      </c>
    </row>
    <row r="24" spans="1:16" ht="12.75">
      <c r="A24" t="s">
        <v>6</v>
      </c>
      <c r="D24" s="30">
        <f>IF(SUM($D$9+$F$9+$H$9+$J$9+$L$9+$N$9+$D$16+$F$16+$H$16+$J$16+$L$16+$N$16+$D$23+$F$23+$H$23+$J$23+$L$23+$N$23)=0,"",SUM(D23/SUM($D$9+$F$9+$H$9+$J$9+$L$9+$N$9+$D$16+$F$16+$H$16+$J$16+$L$16+$N$16+$D$23+$F$23+$H$23+$J$23+$L$23+$N$23)))</f>
        <v>0.0753386355163415</v>
      </c>
      <c r="E24" s="33" t="s">
        <v>10</v>
      </c>
      <c r="F24" s="30">
        <f>IF(SUM($D$9+$F$9+$H$9+$J$9+$L$9+$N$9+$D$16+$F$16+$H$16+$J$16+$L$16+$N$16+$D$23+$F$23+$H$23+$J$23+$L$23+$N$23)=0,"",SUM(F23/SUM($D$9+$F$9+$H$9+$J$9+$L$9+$N$9+$D$16+$F$16+$H$16+$J$16+$L$16+$N$16+$D$23+$F$23+$H$23+$J$23+$L$23+$N$23)))</f>
        <v>0.01199204672548776</v>
      </c>
      <c r="G24" s="33" t="s">
        <v>10</v>
      </c>
      <c r="H24" s="30">
        <f>IF(SUM($D$9+$F$9+$H$9+$J$9+$L$9+$N$9+$D$16+$F$16+$H$16+$J$16+$L$16+$N$16+$D$23+$F$23+$H$23+$J$23+$L$23+$N$23)=0,"",SUM(H23/SUM($D$9+$F$9+$H$9+$J$9+$L$9+$N$9+$D$16+$F$16+$H$16+$J$16+$L$16+$N$16+$D$23+$F$23+$H$23+$J$23+$L$23+$N$23)))</f>
        <v>0.01901329688082515</v>
      </c>
      <c r="I24" s="33" t="s">
        <v>10</v>
      </c>
      <c r="J24" s="30">
        <f>IF(SUM($D$9+$F$9+$H$9+$J$9+$L$9+$N$9+$D$16+$F$16+$H$16+$J$16+$L$16+$N$16+$D$23+$F$23+$H$23+$J$23+$L$23+$N$23)=0,"",SUM(J23/SUM($D$9+$F$9+$H$9+$J$9+$L$9+$N$9+$D$16+$F$16+$H$16+$J$16+$L$16+$N$16+$D$23+$F$23+$H$23+$J$23+$L$23+$N$23)))</f>
        <v>0.012147384118304958</v>
      </c>
      <c r="K24" s="33" t="s">
        <v>10</v>
      </c>
      <c r="L24" s="30">
        <f>IF(SUM($D$9+$F$9+$H$9+$J$9+$L$9+$N$9+$D$16+$F$16+$H$16+$J$16+$L$16+$N$16+$D$23+$F$23+$H$23+$J$23+$L$23+$N$23)=0,"",SUM(L23/SUM($D$9+$F$9+$H$9+$J$9+$L$9+$N$9+$D$16+$F$16+$H$16+$J$16+$L$16+$N$16+$D$23+$F$23+$H$23+$J$23+$L$23+$N$23)))</f>
        <v>0.01062507766869641</v>
      </c>
      <c r="M24" s="13"/>
      <c r="N24" s="30">
        <f>IF(SUM($D$9+$F$9+$H$9+$J$9+$L$9+$N$9+$D$16+$F$16+$H$16+$J$16+$L$16+$N$16+$D$23+$F$23+$H$23+$J$23+$L$23+$N$23)=0,"",SUM(N23/SUM($D$9+$F$9+$H$9+$J$9+$L$9+$N$9+$D$16+$F$16+$H$16+$J$16+$L$16+$N$16+$D$23+$F$23+$H$23+$J$23+$L$23+$N$23)))</f>
        <v>0.011277494718528644</v>
      </c>
      <c r="O24" s="15">
        <f>SUM(D10:N10,D17:N17,D24:N24)</f>
        <v>0.9999999999999999</v>
      </c>
      <c r="P24" s="2"/>
    </row>
    <row r="25" spans="4:15" ht="12.75">
      <c r="D25" s="3"/>
      <c r="F25" s="3"/>
      <c r="H25" s="3"/>
      <c r="J25" s="3"/>
      <c r="L25" s="3"/>
      <c r="N25" s="3"/>
      <c r="O25" s="3" t="s">
        <v>10</v>
      </c>
    </row>
    <row r="26" spans="1:15" ht="12.75">
      <c r="A26" s="11"/>
      <c r="D26" s="3"/>
      <c r="F26" s="3"/>
      <c r="I26" s="17" t="s">
        <v>48</v>
      </c>
      <c r="J26" s="12">
        <v>334</v>
      </c>
      <c r="L26" s="3"/>
      <c r="N26" s="3"/>
      <c r="O26" s="3"/>
    </row>
    <row r="27" spans="9:10" ht="12.75">
      <c r="I27" s="1" t="s">
        <v>8</v>
      </c>
      <c r="J27" s="12">
        <v>334</v>
      </c>
    </row>
    <row r="28" spans="1:10" ht="12.75">
      <c r="A28" s="1"/>
      <c r="D28" s="4"/>
      <c r="F28" s="2"/>
      <c r="I28" t="s">
        <v>9</v>
      </c>
      <c r="J28" s="3">
        <f>SUM(J27/J26)</f>
        <v>1</v>
      </c>
    </row>
    <row r="29" spans="1:6" ht="12.75">
      <c r="A29" s="1"/>
      <c r="D29" s="4"/>
      <c r="F29" s="2"/>
    </row>
    <row r="30" spans="1:6" ht="13.5" thickBot="1">
      <c r="A30" s="11"/>
      <c r="D30" s="3"/>
      <c r="F30" s="3"/>
    </row>
    <row r="31" spans="1:4" ht="12.75">
      <c r="A31" s="18" t="s">
        <v>49</v>
      </c>
      <c r="B31" s="24">
        <f>SUM(B42-B32)</f>
        <v>18879</v>
      </c>
      <c r="C31" s="35">
        <f>SUM(B31/B9)</f>
        <v>0.07121409872426462</v>
      </c>
      <c r="D31" s="36"/>
    </row>
    <row r="32" spans="1:9" ht="12.75">
      <c r="A32" s="19" t="s">
        <v>50</v>
      </c>
      <c r="B32" s="25">
        <v>13857</v>
      </c>
      <c r="C32" s="37">
        <f>SUM(B32/B9)</f>
        <v>0.052270446846874034</v>
      </c>
      <c r="D32" s="38"/>
      <c r="I32" s="5"/>
    </row>
    <row r="33" spans="1:9" ht="13.5" thickBot="1">
      <c r="A33" s="20" t="s">
        <v>51</v>
      </c>
      <c r="B33" s="26">
        <f>SUM(B31:B32)</f>
        <v>32736</v>
      </c>
      <c r="C33" s="39">
        <f>SUM(B33/B9)</f>
        <v>0.12348454557113865</v>
      </c>
      <c r="D33" s="40"/>
      <c r="I33" s="5"/>
    </row>
    <row r="34" spans="4:9" ht="12.75">
      <c r="D34" s="4"/>
      <c r="F34" s="2"/>
      <c r="H34" s="11"/>
      <c r="I34" s="6"/>
    </row>
    <row r="35" spans="4:10" ht="12.75">
      <c r="D35" s="3"/>
      <c r="F35" s="3"/>
      <c r="J35" s="10"/>
    </row>
    <row r="36" ht="12.75">
      <c r="I36" s="3"/>
    </row>
    <row r="37" ht="12.75">
      <c r="A37" s="8" t="s">
        <v>45</v>
      </c>
    </row>
    <row r="38" ht="12.75">
      <c r="A38" s="7"/>
    </row>
    <row r="42" spans="1:2" ht="12.75">
      <c r="A42" t="s">
        <v>54</v>
      </c>
      <c r="B42" s="21">
        <v>32736</v>
      </c>
    </row>
  </sheetData>
  <mergeCells count="7">
    <mergeCell ref="A1:N1"/>
    <mergeCell ref="C31:D31"/>
    <mergeCell ref="C32:D32"/>
    <mergeCell ref="C33:D33"/>
    <mergeCell ref="A4:N4"/>
    <mergeCell ref="A3:N3"/>
    <mergeCell ref="A2:N2"/>
  </mergeCells>
  <printOptions/>
  <pageMargins left="0.66" right="0.27" top="0.22" bottom="0.21" header="0.17" footer="0.22"/>
  <pageSetup fitToHeight="1" fitToWidth="1" horizontalDpi="600" verticalDpi="600" orientation="landscape" r:id="rId1"/>
  <headerFooter alignWithMargins="0">
    <oddFooter>&amp;L&amp;T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2007-06-27T06:50:43Z</cp:lastPrinted>
  <dcterms:created xsi:type="dcterms:W3CDTF">1998-01-06T21:07:56Z</dcterms:created>
  <dcterms:modified xsi:type="dcterms:W3CDTF">2013-03-22T22:54:02Z</dcterms:modified>
  <cp:category/>
  <cp:version/>
  <cp:contentType/>
  <cp:contentStatus/>
</cp:coreProperties>
</file>