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12375" tabRatio="309" activeTab="0"/>
  </bookViews>
  <sheets>
    <sheet name="Official Canvass - CD 12" sheetId="1" r:id="rId1"/>
  </sheets>
  <definedNames>
    <definedName name="_xlnm.Print_Area" localSheetId="0">'Official Canvass - CD 12'!$A$1:$N$35</definedName>
  </definedNames>
  <calcPr fullCalcOnLoad="1"/>
</workbook>
</file>

<file path=xl/sharedStrings.xml><?xml version="1.0" encoding="utf-8"?>
<sst xmlns="http://schemas.openxmlformats.org/spreadsheetml/2006/main" count="54" uniqueCount="40">
  <si>
    <t>County Name</t>
  </si>
  <si>
    <t>Rep</t>
  </si>
  <si>
    <t>Dem</t>
  </si>
  <si>
    <t>District Total</t>
  </si>
  <si>
    <t>Special Election Results</t>
  </si>
  <si>
    <t>Total Ballots Cast</t>
  </si>
  <si>
    <t>Total Registration</t>
  </si>
  <si>
    <t>Number of Precincts</t>
  </si>
  <si>
    <t>Percent Turnout</t>
  </si>
  <si>
    <t>Total</t>
  </si>
  <si>
    <t xml:space="preserve">  Registered Voters</t>
  </si>
  <si>
    <t xml:space="preserve">  Total  Votes Cast</t>
  </si>
  <si>
    <t>*Elected</t>
  </si>
  <si>
    <t>United States House of Representatives, District 12</t>
  </si>
  <si>
    <t>Special Primary Election, April 8, 2008</t>
  </si>
  <si>
    <t>San Francisco</t>
  </si>
  <si>
    <t xml:space="preserve">San Mateo </t>
  </si>
  <si>
    <t>Michelle T.</t>
  </si>
  <si>
    <t>McMurry</t>
  </si>
  <si>
    <t>Jackie</t>
  </si>
  <si>
    <t>Speier</t>
  </si>
  <si>
    <t>Greg</t>
  </si>
  <si>
    <t>Conlon</t>
  </si>
  <si>
    <t>Mike</t>
  </si>
  <si>
    <t>Moloney</t>
  </si>
  <si>
    <t>Barry</t>
  </si>
  <si>
    <t>Hermanson</t>
  </si>
  <si>
    <t xml:space="preserve">  Countywide % </t>
  </si>
  <si>
    <t xml:space="preserve"> Districtwide % </t>
  </si>
  <si>
    <t>San Francisco Votes Cast</t>
  </si>
  <si>
    <t>San Mateo  Votes Cast</t>
  </si>
  <si>
    <t>San Mateo</t>
  </si>
  <si>
    <t>Grn</t>
  </si>
  <si>
    <t xml:space="preserve">107 of </t>
  </si>
  <si>
    <t>Total 490 of</t>
  </si>
  <si>
    <t xml:space="preserve">383 of </t>
  </si>
  <si>
    <t xml:space="preserve"> OFFICIAL CANVASS</t>
  </si>
  <si>
    <t>Kevin Dempsey</t>
  </si>
  <si>
    <t>Peterson</t>
  </si>
  <si>
    <t>W/I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</si>
</sst>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18" fontId="3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8" fontId="2" fillId="0" borderId="0" xfId="15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24.00390625" style="0" bestFit="1" customWidth="1"/>
    <col min="2" max="2" width="10.8515625" style="0" bestFit="1" customWidth="1"/>
    <col min="3" max="3" width="3.7109375" style="0" customWidth="1"/>
    <col min="4" max="4" width="13.8515625" style="0" customWidth="1"/>
    <col min="5" max="5" width="2.421875" style="0" customWidth="1"/>
    <col min="6" max="6" width="11.8515625" style="0" customWidth="1"/>
    <col min="7" max="7" width="2.00390625" style="0" customWidth="1"/>
    <col min="8" max="8" width="9.57421875" style="0" customWidth="1"/>
    <col min="9" max="9" width="3.140625" style="0" customWidth="1"/>
    <col min="10" max="10" width="11.57421875" style="0" customWidth="1"/>
    <col min="11" max="11" width="1.8515625" style="0" customWidth="1"/>
    <col min="12" max="12" width="10.8515625" style="0" customWidth="1"/>
    <col min="13" max="13" width="2.421875" style="0" customWidth="1"/>
    <col min="14" max="14" width="13.140625" style="0" customWidth="1"/>
    <col min="15" max="15" width="13.421875" style="0" customWidth="1"/>
  </cols>
  <sheetData>
    <row r="1" spans="1:14" s="1" customFormat="1" ht="15.7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</row>
    <row r="2" spans="1:14" s="1" customFormat="1" ht="15.7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</row>
    <row r="3" spans="1:14" s="1" customFormat="1" ht="15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6"/>
      <c r="L3" s="36"/>
      <c r="M3" s="36"/>
      <c r="N3" s="36"/>
    </row>
    <row r="4" spans="1:14" s="1" customFormat="1" ht="15.7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</row>
    <row r="5" spans="1:11" s="1" customFormat="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="1" customFormat="1" ht="9" customHeight="1"/>
    <row r="7" spans="1:14" s="1" customFormat="1" ht="12.75">
      <c r="A7" s="7" t="s">
        <v>0</v>
      </c>
      <c r="B7" s="2"/>
      <c r="D7" s="10" t="s">
        <v>19</v>
      </c>
      <c r="E7" s="2"/>
      <c r="F7" s="10" t="s">
        <v>17</v>
      </c>
      <c r="G7" s="2"/>
      <c r="H7" s="10" t="s">
        <v>21</v>
      </c>
      <c r="I7" s="2"/>
      <c r="J7" s="10" t="s">
        <v>23</v>
      </c>
      <c r="K7" s="2"/>
      <c r="L7" s="10" t="s">
        <v>25</v>
      </c>
      <c r="N7" s="10" t="s">
        <v>37</v>
      </c>
    </row>
    <row r="8" spans="1:14" s="1" customFormat="1" ht="12.75">
      <c r="A8" s="21" t="s">
        <v>15</v>
      </c>
      <c r="B8" s="2"/>
      <c r="D8" s="10" t="s">
        <v>20</v>
      </c>
      <c r="E8" s="2"/>
      <c r="F8" s="10" t="s">
        <v>18</v>
      </c>
      <c r="G8" s="2"/>
      <c r="H8" s="10" t="s">
        <v>22</v>
      </c>
      <c r="I8" s="20"/>
      <c r="J8" s="10" t="s">
        <v>24</v>
      </c>
      <c r="K8" s="2"/>
      <c r="L8" s="10" t="s">
        <v>26</v>
      </c>
      <c r="N8" s="10" t="s">
        <v>38</v>
      </c>
    </row>
    <row r="9" spans="1:14" s="1" customFormat="1" ht="12.75">
      <c r="A9" s="5" t="s">
        <v>10</v>
      </c>
      <c r="B9" s="16">
        <v>79340</v>
      </c>
      <c r="D9" s="10" t="s">
        <v>2</v>
      </c>
      <c r="F9" s="10" t="s">
        <v>2</v>
      </c>
      <c r="G9" s="20"/>
      <c r="H9" s="10" t="s">
        <v>1</v>
      </c>
      <c r="I9" s="20"/>
      <c r="J9" s="10" t="s">
        <v>1</v>
      </c>
      <c r="L9" s="10" t="s">
        <v>32</v>
      </c>
      <c r="N9" s="10" t="s">
        <v>39</v>
      </c>
    </row>
    <row r="10" spans="1:14" s="1" customFormat="1" ht="12.75">
      <c r="A10" s="5" t="s">
        <v>29</v>
      </c>
      <c r="B10" s="16">
        <v>19742</v>
      </c>
      <c r="D10" s="16">
        <v>13810</v>
      </c>
      <c r="E10" s="11"/>
      <c r="F10" s="34">
        <v>2101</v>
      </c>
      <c r="G10" s="16"/>
      <c r="H10" s="3">
        <v>1459</v>
      </c>
      <c r="I10" s="16"/>
      <c r="J10" s="16">
        <v>1186</v>
      </c>
      <c r="L10" s="1">
        <v>769</v>
      </c>
      <c r="N10" s="1">
        <v>0</v>
      </c>
    </row>
    <row r="11" spans="1:14" s="1" customFormat="1" ht="12.75">
      <c r="A11" s="2" t="s">
        <v>27</v>
      </c>
      <c r="B11" s="11"/>
      <c r="D11" s="12">
        <f>IF(SUM($D$10+$F$10+H10,J10,L10,N10)=0,"",SUM(D10/SUM($D$10+$F$10+H10,J10,L10,N10)))</f>
        <v>0.7146183699870634</v>
      </c>
      <c r="E11" s="11"/>
      <c r="F11" s="12">
        <f>IF(SUM(D10,F10,H10,J10,L10,N10)=0,"",SUM(F10/SUM(D10,F10,H10,J10,L10)))</f>
        <v>0.10871927554980595</v>
      </c>
      <c r="G11" s="12"/>
      <c r="H11" s="12">
        <f>IF(SUM(D10,F10,H10,J10,L10,N10)=0,"",SUM(H10/SUM(D10,F10,H10,J10,L10,N10)))</f>
        <v>0.0754980595084088</v>
      </c>
      <c r="I11" s="12"/>
      <c r="J11" s="12">
        <f>IF(SUM(D10,F10,H10,J10,L10,N10)=0,"",SUM(J10/SUM(D10,F10,H10,J10,L10,N10)))</f>
        <v>0.061371280724450195</v>
      </c>
      <c r="L11" s="12">
        <f>IF(SUM(D10,F10,H10,J10,L10:N10)=0,"",SUM(L10/SUM(D10,F10,H10,J10,L10)))</f>
        <v>0.03979301423027167</v>
      </c>
      <c r="N11" s="12">
        <f>IF(SUM(F10,H10,J10,L10,N10)=0,"",SUM(N10/SUM(F10,H10,J10,L10,N10)))</f>
        <v>0</v>
      </c>
    </row>
    <row r="12" spans="1:10" s="1" customFormat="1" ht="12.75">
      <c r="A12" s="7" t="s">
        <v>16</v>
      </c>
      <c r="D12" s="4"/>
      <c r="E12" s="11"/>
      <c r="F12" s="4"/>
      <c r="G12" s="12"/>
      <c r="H12" s="4"/>
      <c r="I12" s="12"/>
      <c r="J12" s="4"/>
    </row>
    <row r="13" spans="1:10" s="1" customFormat="1" ht="12.75">
      <c r="A13" s="5" t="s">
        <v>10</v>
      </c>
      <c r="B13" s="16">
        <v>256139</v>
      </c>
      <c r="D13" s="12"/>
      <c r="E13" s="11"/>
      <c r="F13" s="11"/>
      <c r="G13" s="12"/>
      <c r="H13" s="12"/>
      <c r="I13" s="12"/>
      <c r="J13" s="12"/>
    </row>
    <row r="14" spans="1:14" s="1" customFormat="1" ht="12.75">
      <c r="A14" s="5" t="s">
        <v>30</v>
      </c>
      <c r="B14" s="16">
        <v>66442</v>
      </c>
      <c r="D14" s="16">
        <v>52469</v>
      </c>
      <c r="E14" s="11"/>
      <c r="F14" s="34">
        <v>2445</v>
      </c>
      <c r="G14" s="16"/>
      <c r="H14" s="16">
        <v>6531</v>
      </c>
      <c r="I14" s="16"/>
      <c r="J14" s="16">
        <v>3331</v>
      </c>
      <c r="L14" s="1">
        <v>1178</v>
      </c>
      <c r="N14" s="1">
        <v>2</v>
      </c>
    </row>
    <row r="15" spans="1:14" s="1" customFormat="1" ht="12.75">
      <c r="A15" s="2" t="s">
        <v>27</v>
      </c>
      <c r="B15" s="11"/>
      <c r="D15" s="12">
        <f>IF(SUM($D$14+$F$14+H14,J14,L14,N14)=0,"",SUM(D14/SUM($D$14+$F$14+H14,J14,L14,N14)))</f>
        <v>0.795515191946146</v>
      </c>
      <c r="E15" s="11"/>
      <c r="F15" s="12">
        <f>IF(SUM($D$14+$F$14+H14,J14,L14,N14)=0,"",SUM(F14/SUM(D14+F14+H14,J14,L14,N14)))</f>
        <v>0.037070167990781736</v>
      </c>
      <c r="G15" s="12"/>
      <c r="H15" s="12">
        <f>IF(SUM(D14,F14,H14,J14,L14,N14)=0,"",SUM(H14/SUM(D14,F14,H14,J14,L14,N14)))</f>
        <v>0.09902055916065255</v>
      </c>
      <c r="I15" s="12"/>
      <c r="J15" s="12">
        <f>IF(SUM(D14+F14+H14+J14+L14,N14)=0,"",SUM(J14/SUM(D14+F14+H14+J14+L14,N14)))</f>
        <v>0.050503365880283826</v>
      </c>
      <c r="L15" s="12">
        <f>IF(SUM(F14+H14+J14+L14+D14)=0,"",SUM(L14/SUM(F14+H14+J14+L14+D14)))</f>
        <v>0.017860933377808776</v>
      </c>
      <c r="N15" s="12">
        <f>IF(SUM(H14+J14+L14+N14+F14)=0,"",SUM(N14/SUM(H14+J14+L14+N14+F14)))</f>
        <v>0.00014829094683769555</v>
      </c>
    </row>
    <row r="16" spans="4:10" s="11" customFormat="1" ht="12.75">
      <c r="D16" s="12"/>
      <c r="F16" s="12"/>
      <c r="G16" s="12"/>
      <c r="H16" s="12"/>
      <c r="I16" s="12"/>
      <c r="J16" s="12"/>
    </row>
    <row r="17" spans="1:10" s="11" customFormat="1" ht="12.75">
      <c r="A17" s="7" t="s">
        <v>3</v>
      </c>
      <c r="B17" s="7"/>
      <c r="C17" s="7"/>
      <c r="D17" s="23"/>
      <c r="E17" s="18"/>
      <c r="F17" s="23"/>
      <c r="G17" s="23"/>
      <c r="H17" s="23"/>
      <c r="I17" s="23"/>
      <c r="J17" s="23"/>
    </row>
    <row r="18" spans="1:10" s="11" customFormat="1" ht="12.75">
      <c r="A18" s="21" t="s">
        <v>10</v>
      </c>
      <c r="B18" s="24">
        <f>SUM(B9+B13)</f>
        <v>335479</v>
      </c>
      <c r="C18" s="7"/>
      <c r="D18" s="10"/>
      <c r="E18" s="18"/>
      <c r="F18" s="10"/>
      <c r="G18" s="25"/>
      <c r="H18" s="7"/>
      <c r="I18" s="18"/>
      <c r="J18" s="7"/>
    </row>
    <row r="19" spans="1:14" s="11" customFormat="1" ht="12.75">
      <c r="A19" s="21" t="s">
        <v>11</v>
      </c>
      <c r="B19" s="24">
        <f>SUM(B10+B14)</f>
        <v>86184</v>
      </c>
      <c r="C19" s="7"/>
      <c r="D19" s="24">
        <f>SUM(D10+D14)</f>
        <v>66279</v>
      </c>
      <c r="E19" s="18"/>
      <c r="F19" s="24">
        <f>SUM(F10+F14)</f>
        <v>4546</v>
      </c>
      <c r="G19" s="18"/>
      <c r="H19" s="24">
        <f>SUM(H10+H14)</f>
        <v>7990</v>
      </c>
      <c r="I19" s="18"/>
      <c r="J19" s="24">
        <f>SUM(J10+J14)</f>
        <v>4517</v>
      </c>
      <c r="L19" s="24">
        <f>SUM(L10+L14)</f>
        <v>1947</v>
      </c>
      <c r="N19" s="18">
        <v>2</v>
      </c>
    </row>
    <row r="20" spans="1:14" s="11" customFormat="1" ht="12.75">
      <c r="A20" s="10" t="s">
        <v>28</v>
      </c>
      <c r="B20" s="24"/>
      <c r="C20" s="7"/>
      <c r="D20" s="12">
        <f>IF(SUM($D$19+$F$19)=0,"",SUM(D19/SUM($D$19+$F$19+H19,J19,L19,N19)))</f>
        <v>0.7771836634185809</v>
      </c>
      <c r="E20" s="18"/>
      <c r="F20" s="12">
        <f>IF(SUM($D$19+$F$19)=0,"",SUM(F19/SUM($D$19+$F$19+J19,L19,N19)))</f>
        <v>0.05881667982041894</v>
      </c>
      <c r="G20" s="18"/>
      <c r="H20" s="12">
        <f>IF(SUM($D$19+$F$19)=0,"",SUM(H19/SUM($D$19+$F$19+L19,N19)))</f>
        <v>0.10979195866655674</v>
      </c>
      <c r="I20" s="18"/>
      <c r="J20" s="12">
        <f>IF(SUM($D$19+$F$19)=0,"",SUM(J19/SUM($D$19+$F$19+N19)))</f>
        <v>0.06377511401019385</v>
      </c>
      <c r="L20" s="12">
        <f>IF(SUM(D19,F19,H19,J19,L19,N19)=0,"",SUM(L19/SUM(D19,F19,H19,J19,L19)))</f>
        <v>0.02283094313957715</v>
      </c>
      <c r="N20" s="12">
        <f>IF(SUM(F19,H19,J19,L19,N19)=0,"",SUM(N19/SUM(F19,H19,J19,L19,N19)))</f>
        <v>0.00010525207872855489</v>
      </c>
    </row>
    <row r="21" spans="4:10" s="11" customFormat="1" ht="12.75">
      <c r="D21" s="12"/>
      <c r="F21" s="12"/>
      <c r="G21" s="12"/>
      <c r="H21" s="12"/>
      <c r="I21" s="12"/>
      <c r="J21" s="12"/>
    </row>
    <row r="22" spans="4:10" s="1" customFormat="1" ht="7.5" customHeight="1">
      <c r="D22" s="4"/>
      <c r="E22" s="11"/>
      <c r="F22" s="4"/>
      <c r="G22" s="12"/>
      <c r="H22" s="4"/>
      <c r="I22" s="4"/>
      <c r="J22" s="4"/>
    </row>
    <row r="23" spans="1:10" s="7" customFormat="1" ht="12.75">
      <c r="A23" s="21"/>
      <c r="B23" s="24"/>
      <c r="D23" s="24"/>
      <c r="E23" s="18"/>
      <c r="F23" s="24"/>
      <c r="G23" s="18"/>
      <c r="H23" s="24"/>
      <c r="I23" s="18"/>
      <c r="J23" s="24"/>
    </row>
    <row r="24" spans="1:10" s="7" customFormat="1" ht="12.75">
      <c r="A24" s="10"/>
      <c r="B24" s="24"/>
      <c r="D24" s="12"/>
      <c r="E24" s="18"/>
      <c r="F24" s="12"/>
      <c r="G24" s="18"/>
      <c r="H24" s="12"/>
      <c r="I24" s="18"/>
      <c r="J24" s="12"/>
    </row>
    <row r="25" spans="1:10" s="1" customFormat="1" ht="12.75">
      <c r="A25" s="15"/>
      <c r="B25" s="15"/>
      <c r="C25" s="15"/>
      <c r="D25" s="22"/>
      <c r="E25" s="26"/>
      <c r="F25" s="14"/>
      <c r="G25" s="26"/>
      <c r="H25" s="15"/>
      <c r="I25" s="26"/>
      <c r="J25" s="15"/>
    </row>
    <row r="26" spans="1:7" s="1" customFormat="1" ht="12.75">
      <c r="A26" s="11"/>
      <c r="B26" s="17"/>
      <c r="D26" s="6"/>
      <c r="F26" s="3"/>
      <c r="G26" s="11"/>
    </row>
    <row r="27" spans="1:10" s="1" customFormat="1" ht="12.75">
      <c r="A27" s="7" t="s">
        <v>5</v>
      </c>
      <c r="F27" s="3"/>
      <c r="H27" s="7" t="s">
        <v>6</v>
      </c>
      <c r="J27" s="16"/>
    </row>
    <row r="28" spans="1:10" s="1" customFormat="1" ht="12.75">
      <c r="A28" s="5" t="s">
        <v>15</v>
      </c>
      <c r="B28" s="16">
        <f>SUM(B10)</f>
        <v>19742</v>
      </c>
      <c r="F28" s="4"/>
      <c r="H28" s="5" t="s">
        <v>15</v>
      </c>
      <c r="J28" s="32">
        <f>SUM(B9)</f>
        <v>79340</v>
      </c>
    </row>
    <row r="29" spans="1:10" s="1" customFormat="1" ht="12.75">
      <c r="A29" s="1" t="s">
        <v>31</v>
      </c>
      <c r="B29" s="16">
        <v>66442</v>
      </c>
      <c r="H29" s="1" t="s">
        <v>31</v>
      </c>
      <c r="J29" s="32">
        <f>SUM(B13)</f>
        <v>256139</v>
      </c>
    </row>
    <row r="30" spans="1:10" s="1" customFormat="1" ht="12.75">
      <c r="A30" s="10" t="s">
        <v>9</v>
      </c>
      <c r="B30" s="16">
        <f>SUM(B28:B29)</f>
        <v>86184</v>
      </c>
      <c r="H30" s="10" t="s">
        <v>9</v>
      </c>
      <c r="J30" s="33">
        <f>SUM(J28:J29)</f>
        <v>335479</v>
      </c>
    </row>
    <row r="31" spans="1:8" s="1" customFormat="1" ht="12.75">
      <c r="A31" s="2"/>
      <c r="B31" s="4"/>
      <c r="H31" s="7"/>
    </row>
    <row r="32" spans="1:8" s="1" customFormat="1" ht="12.75">
      <c r="A32" s="7" t="s">
        <v>8</v>
      </c>
      <c r="B32" s="27"/>
      <c r="H32" s="7" t="s">
        <v>7</v>
      </c>
    </row>
    <row r="33" spans="1:12" s="1" customFormat="1" ht="12.75">
      <c r="A33" s="5" t="s">
        <v>15</v>
      </c>
      <c r="B33" s="12">
        <f>SUM(B28/J28)</f>
        <v>0.24882782959415176</v>
      </c>
      <c r="C33" s="12"/>
      <c r="D33" s="11"/>
      <c r="F33" s="3"/>
      <c r="H33" s="5" t="s">
        <v>15</v>
      </c>
      <c r="J33" s="2" t="s">
        <v>33</v>
      </c>
      <c r="L33" s="29">
        <v>107</v>
      </c>
    </row>
    <row r="34" spans="1:12" s="1" customFormat="1" ht="12.75">
      <c r="A34" s="1" t="s">
        <v>31</v>
      </c>
      <c r="B34" s="12">
        <f>SUM(B29/J29)</f>
        <v>0.25939821737416013</v>
      </c>
      <c r="C34" s="12"/>
      <c r="D34" s="11"/>
      <c r="F34" s="4"/>
      <c r="H34" s="1" t="s">
        <v>31</v>
      </c>
      <c r="J34" s="31" t="s">
        <v>35</v>
      </c>
      <c r="L34" s="29">
        <v>383</v>
      </c>
    </row>
    <row r="35" spans="1:12" s="1" customFormat="1" ht="12.75">
      <c r="A35" s="10" t="s">
        <v>9</v>
      </c>
      <c r="B35" s="12">
        <f>SUM(B30/J30)</f>
        <v>0.2568983453509758</v>
      </c>
      <c r="C35" s="11"/>
      <c r="D35" s="11"/>
      <c r="F35" s="4"/>
      <c r="H35" s="37" t="s">
        <v>34</v>
      </c>
      <c r="I35" s="37"/>
      <c r="J35" s="37"/>
      <c r="L35" s="30">
        <f>SUM(L33:L34)</f>
        <v>490</v>
      </c>
    </row>
    <row r="36" spans="2:9" s="1" customFormat="1" ht="12.75">
      <c r="B36" s="11"/>
      <c r="C36" s="11"/>
      <c r="D36" s="11"/>
      <c r="I36" s="8"/>
    </row>
    <row r="37" s="1" customFormat="1" ht="12.75"/>
    <row r="38" s="1" customFormat="1" ht="12.75"/>
    <row r="39" s="1" customFormat="1" ht="12.75"/>
    <row r="40" s="1" customFormat="1" ht="12.75"/>
    <row r="41" s="1" customFormat="1" ht="12.75">
      <c r="D41" s="6"/>
    </row>
    <row r="42" s="1" customFormat="1" ht="12.75">
      <c r="D42" s="4"/>
    </row>
    <row r="43" spans="1:4" s="1" customFormat="1" ht="12.75">
      <c r="A43" s="13"/>
      <c r="B43" s="14"/>
      <c r="C43" s="15"/>
      <c r="D43" s="15"/>
    </row>
    <row r="44" s="1" customFormat="1" ht="12.75">
      <c r="A44" s="9" t="s">
        <v>12</v>
      </c>
    </row>
    <row r="45" spans="1:10" s="1" customFormat="1" ht="12.75">
      <c r="A45" s="9"/>
      <c r="H45" s="2"/>
      <c r="J45" s="28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</sheetData>
  <mergeCells count="5">
    <mergeCell ref="A4:N4"/>
    <mergeCell ref="H35:J35"/>
    <mergeCell ref="A1:N1"/>
    <mergeCell ref="A2:N2"/>
    <mergeCell ref="A3:N3"/>
  </mergeCells>
  <printOptions/>
  <pageMargins left="0.41" right="0.27" top="0.22" bottom="0.21" header="0" footer="0"/>
  <pageSetup horizontalDpi="600" verticalDpi="600" orientation="portrait" scale="83" r:id="rId1"/>
  <headerFooter alignWithMargins="0">
    <oddFooter>&amp;RAS OF :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2008-04-17T17:57:17Z</cp:lastPrinted>
  <dcterms:created xsi:type="dcterms:W3CDTF">1998-01-06T21:07:56Z</dcterms:created>
  <dcterms:modified xsi:type="dcterms:W3CDTF">2013-03-22T22:52:02Z</dcterms:modified>
  <cp:category/>
  <cp:version/>
  <cp:contentType/>
  <cp:contentStatus/>
</cp:coreProperties>
</file>