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430" windowHeight="12630" tabRatio="309" activeTab="0"/>
  </bookViews>
  <sheets>
    <sheet name="Official Canvass - CD 32" sheetId="1" r:id="rId1"/>
  </sheets>
  <definedNames>
    <definedName name="_xlnm.Print_Area" localSheetId="0">'Official Canvass - CD 32'!$A$1:$S$53</definedName>
  </definedNames>
  <calcPr fullCalcOnLoad="1"/>
</workbook>
</file>

<file path=xl/sharedStrings.xml><?xml version="1.0" encoding="utf-8"?>
<sst xmlns="http://schemas.openxmlformats.org/spreadsheetml/2006/main" count="72" uniqueCount="55">
  <si>
    <t>County Name</t>
  </si>
  <si>
    <t>Rep</t>
  </si>
  <si>
    <t>Dem</t>
  </si>
  <si>
    <t>Special Election Results</t>
  </si>
  <si>
    <t>Total Ballots Cast</t>
  </si>
  <si>
    <t>Percent Turnout</t>
  </si>
  <si>
    <t>Total</t>
  </si>
  <si>
    <t xml:space="preserve">  Registered Voters</t>
  </si>
  <si>
    <t xml:space="preserve">  Countywide % </t>
  </si>
  <si>
    <t>Los Angeles</t>
  </si>
  <si>
    <t>Los Angeles Votes Cast</t>
  </si>
  <si>
    <t>of</t>
  </si>
  <si>
    <t>Percent Reporting</t>
  </si>
  <si>
    <t>Special Primary Election, May 19, 2009</t>
  </si>
  <si>
    <t>Teresa</t>
  </si>
  <si>
    <t>Hernandez</t>
  </si>
  <si>
    <t>Stefan</t>
  </si>
  <si>
    <t>"Contreras"</t>
  </si>
  <si>
    <t>Lysenko</t>
  </si>
  <si>
    <t>Francisco</t>
  </si>
  <si>
    <t>Alonso</t>
  </si>
  <si>
    <t>Christopher M.</t>
  </si>
  <si>
    <t>Agrella</t>
  </si>
  <si>
    <t>Lib</t>
  </si>
  <si>
    <t>Betty</t>
  </si>
  <si>
    <t>Chu</t>
  </si>
  <si>
    <t>Judy</t>
  </si>
  <si>
    <t>Gil</t>
  </si>
  <si>
    <t>Cedillo</t>
  </si>
  <si>
    <t>Nick</t>
  </si>
  <si>
    <t>Juan</t>
  </si>
  <si>
    <t>Mostert</t>
  </si>
  <si>
    <t>Benita</t>
  </si>
  <si>
    <t>Duran</t>
  </si>
  <si>
    <t>Rafael F.</t>
  </si>
  <si>
    <t>Nadal</t>
  </si>
  <si>
    <t>Emanuel</t>
  </si>
  <si>
    <t>Pleitez</t>
  </si>
  <si>
    <t>David A.</t>
  </si>
  <si>
    <t>Truax</t>
  </si>
  <si>
    <t>Special election resulting from the resignation of Hilda Solis.</t>
  </si>
  <si>
    <t xml:space="preserve">Los Angeles </t>
  </si>
  <si>
    <t>Write-In</t>
  </si>
  <si>
    <t>Scarborough</t>
  </si>
  <si>
    <t>Larry Dean</t>
  </si>
  <si>
    <t>FINAL OFFICIAL RESULTS</t>
  </si>
  <si>
    <t>Precinct Reporting</t>
  </si>
  <si>
    <t>Registered Voters</t>
  </si>
  <si>
    <t>Precinct Ballots Cast</t>
  </si>
  <si>
    <t>Vote By Mail Ballots Cast</t>
  </si>
  <si>
    <t>**Total Votes Cast</t>
  </si>
  <si>
    <t>**Total Ballots Cast</t>
  </si>
  <si>
    <t>** "Ballots Cast" refers to the total number of ballots cast in the election.  "Votes Cast" refers to the number of valid voters that were counted.</t>
  </si>
  <si>
    <t>* Congressional District 32 is wholly contained in Los Angeles county.</t>
  </si>
  <si>
    <t>Congressional District 32*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</si>
</sst>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%"/>
    <numFmt numFmtId="172" formatCode="0.000000"/>
    <numFmt numFmtId="173" formatCode="0.00000"/>
    <numFmt numFmtId="174" formatCode="0.0000"/>
    <numFmt numFmtId="175" formatCode="0.000"/>
    <numFmt numFmtId="176" formatCode="#,##0.0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/>
    </xf>
    <xf numFmtId="10" fontId="2" fillId="0" borderId="0" xfId="0" applyNumberFormat="1" applyFont="1" applyFill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1" fontId="2" fillId="0" borderId="1" xfId="0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/>
    </xf>
    <xf numFmtId="18" fontId="3" fillId="0" borderId="0" xfId="0" applyNumberFormat="1" applyFont="1" applyFill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0" fontId="1" fillId="0" borderId="0" xfId="0" applyNumberFormat="1" applyFont="1" applyFill="1" applyAlignment="1">
      <alignment horizontal="right"/>
    </xf>
    <xf numFmtId="10" fontId="2" fillId="0" borderId="0" xfId="21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10" fontId="2" fillId="0" borderId="0" xfId="21" applyNumberFormat="1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7"/>
  <sheetViews>
    <sheetView tabSelected="1" view="pageBreakPreview" zoomScaleSheetLayoutView="100" workbookViewId="0" topLeftCell="A5">
      <selection activeCell="P23" sqref="P23"/>
    </sheetView>
  </sheetViews>
  <sheetFormatPr defaultColWidth="9.140625" defaultRowHeight="12.75"/>
  <cols>
    <col min="1" max="1" width="21.140625" style="0" customWidth="1"/>
    <col min="2" max="2" width="12.00390625" style="0" bestFit="1" customWidth="1"/>
    <col min="3" max="3" width="1.57421875" style="0" customWidth="1"/>
    <col min="4" max="4" width="8.7109375" style="0" customWidth="1"/>
    <col min="5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12.7109375" style="0" customWidth="1"/>
    <col min="12" max="12" width="1.8515625" style="0" customWidth="1"/>
    <col min="13" max="13" width="8.7109375" style="0" customWidth="1"/>
    <col min="14" max="14" width="1.7109375" style="0" customWidth="1"/>
    <col min="15" max="15" width="8.7109375" style="0" customWidth="1"/>
    <col min="16" max="16" width="7.57421875" style="0" customWidth="1"/>
    <col min="17" max="17" width="5.00390625" style="0" customWidth="1"/>
    <col min="18" max="18" width="1.421875" style="0" customWidth="1"/>
    <col min="19" max="19" width="9.8515625" style="0" hidden="1" customWidth="1"/>
  </cols>
  <sheetData>
    <row r="1" spans="1:19" s="1" customFormat="1" ht="15.75">
      <c r="A1" s="49" t="s">
        <v>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s="1" customFormat="1" ht="15.75">
      <c r="A2" s="49" t="s">
        <v>54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s="1" customFormat="1" ht="15.75">
      <c r="A3" s="49" t="s">
        <v>13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s="1" customFormat="1" ht="15.75">
      <c r="A4" s="50" t="s">
        <v>45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2" s="1" customFormat="1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7:19" s="1" customFormat="1" ht="12.75">
      <c r="G6" s="7" t="s">
        <v>16</v>
      </c>
      <c r="I6" s="7"/>
      <c r="S6" s="7"/>
    </row>
    <row r="7" spans="1:19" s="1" customFormat="1" ht="12.75">
      <c r="A7" s="6" t="s">
        <v>0</v>
      </c>
      <c r="B7" s="2"/>
      <c r="D7" s="7" t="s">
        <v>14</v>
      </c>
      <c r="F7" s="2"/>
      <c r="G7" s="7" t="s">
        <v>17</v>
      </c>
      <c r="H7" s="2"/>
      <c r="I7" s="7" t="s">
        <v>19</v>
      </c>
      <c r="J7" s="2"/>
      <c r="K7" s="7" t="s">
        <v>21</v>
      </c>
      <c r="M7" s="7" t="s">
        <v>24</v>
      </c>
      <c r="N7" s="6"/>
      <c r="O7" s="7" t="s">
        <v>26</v>
      </c>
      <c r="P7" s="7"/>
      <c r="Q7" s="7"/>
      <c r="R7" s="7"/>
      <c r="S7" s="7"/>
    </row>
    <row r="8" spans="1:19" s="1" customFormat="1" ht="12.75">
      <c r="A8" s="17" t="s">
        <v>41</v>
      </c>
      <c r="B8" s="2"/>
      <c r="D8" s="7" t="s">
        <v>15</v>
      </c>
      <c r="F8" s="2"/>
      <c r="G8" s="7" t="s">
        <v>18</v>
      </c>
      <c r="H8" s="2"/>
      <c r="I8" s="7" t="s">
        <v>20</v>
      </c>
      <c r="J8" s="16"/>
      <c r="K8" s="7" t="s">
        <v>22</v>
      </c>
      <c r="M8" s="7" t="s">
        <v>25</v>
      </c>
      <c r="N8" s="6"/>
      <c r="O8" s="7" t="s">
        <v>25</v>
      </c>
      <c r="P8" s="7"/>
      <c r="Q8" s="7"/>
      <c r="R8" s="7"/>
      <c r="S8" s="7"/>
    </row>
    <row r="9" spans="1:19" s="1" customFormat="1" ht="12.75">
      <c r="A9" s="17" t="s">
        <v>7</v>
      </c>
      <c r="B9" s="19">
        <v>218299</v>
      </c>
      <c r="D9" s="7" t="s">
        <v>1</v>
      </c>
      <c r="F9" s="16"/>
      <c r="G9" s="7" t="s">
        <v>2</v>
      </c>
      <c r="H9" s="16"/>
      <c r="I9" s="7" t="s">
        <v>2</v>
      </c>
      <c r="J9" s="16"/>
      <c r="K9" s="7" t="s">
        <v>23</v>
      </c>
      <c r="M9" s="7" t="s">
        <v>1</v>
      </c>
      <c r="N9" s="7"/>
      <c r="O9" s="7" t="s">
        <v>2</v>
      </c>
      <c r="P9" s="7"/>
      <c r="Q9" s="7"/>
      <c r="R9" s="7"/>
      <c r="S9" s="7"/>
    </row>
    <row r="10" spans="1:19" s="1" customFormat="1" ht="12.75">
      <c r="A10" s="17" t="s">
        <v>10</v>
      </c>
      <c r="B10" s="19">
        <v>54116</v>
      </c>
      <c r="D10" s="12">
        <v>4581</v>
      </c>
      <c r="E10" s="31"/>
      <c r="F10" s="31"/>
      <c r="G10" s="31">
        <v>246</v>
      </c>
      <c r="H10" s="31"/>
      <c r="I10" s="12">
        <v>1097</v>
      </c>
      <c r="J10" s="31"/>
      <c r="K10" s="31">
        <v>654</v>
      </c>
      <c r="L10" s="31"/>
      <c r="M10" s="12">
        <v>5648</v>
      </c>
      <c r="N10" s="31"/>
      <c r="O10" s="12">
        <v>17661</v>
      </c>
      <c r="Q10" s="8"/>
      <c r="S10" s="8"/>
    </row>
    <row r="11" spans="1:19" s="1" customFormat="1" ht="12.75">
      <c r="A11" s="7" t="s">
        <v>8</v>
      </c>
      <c r="B11" s="30">
        <f>B10/B9</f>
        <v>0.24789852450079936</v>
      </c>
      <c r="D11" s="9">
        <f>IF(SUM($D$10+$G$10)=0,"",SUM(D10/SUM($D$10+$G$10+$I$10+$K$10+$M$10+$O$10+$D$17+$G$17+$I$17+$K$17+$M$17+$O$17+$D$25)))</f>
        <v>0.08465305365306629</v>
      </c>
      <c r="E11" s="9"/>
      <c r="F11" s="9"/>
      <c r="G11" s="9">
        <f>IF(SUM($D$10+$G$10)=0,"",SUM(G10/SUM($D$10+$G$10+$I$10+$K$10+$M$10+$O$10+$D$17+$G$17+$I$17+$K$17+$M$17+$O$17+$D$25)))</f>
        <v>0.0045458745249190805</v>
      </c>
      <c r="H11" s="9"/>
      <c r="I11" s="9">
        <f>IF(SUM($D$10+$G$10)=0,"",SUM(I10/SUM($D$10+$G$10+$I$10+$K$10+$M$10+$O$10+$D$17+$G$17+$I$17+$K$17+$M$17+$O$17+$D$25)))</f>
        <v>0.020271643714781427</v>
      </c>
      <c r="J11" s="9"/>
      <c r="K11" s="9">
        <f>IF(SUM($D$10+$G$10)=0,"",SUM(K10/SUM($D$10+$G$10+$I$10+$K$10+$M$10+$O$10+$D$17+$G$17+$I$17+$K$17+$M$17+$O$17+$D$25)))</f>
        <v>0.012085373736979994</v>
      </c>
      <c r="L11" s="9"/>
      <c r="M11" s="9">
        <f>IF(SUM($D$10+$G$10)=0,"",SUM(M10/SUM($D$10+$G$10+$I$10+$K$10+$M$10+$O$10+$D$17+$G$17+$I$17+$K$17+$M$17+$O$17+$D$25)))</f>
        <v>0.10437032242578441</v>
      </c>
      <c r="N11" s="9"/>
      <c r="O11" s="9">
        <f>IF(SUM($D$10+$G$10)=0,"",SUM(O10/SUM($D$10+$G$10+$I$10+$K$10+$M$10+$O$10+$D$17+$G$17+$I$17+$K$17+$M$17+$O$17+$D$25)))</f>
        <v>0.32636052839266616</v>
      </c>
      <c r="P11" s="9"/>
      <c r="Q11" s="9"/>
      <c r="R11" s="9"/>
      <c r="S11" s="9"/>
    </row>
    <row r="12" spans="1:19" s="1" customFormat="1" ht="12.75">
      <c r="A12" s="2"/>
      <c r="B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1" customFormat="1" ht="12.75">
      <c r="A13" s="2"/>
      <c r="B13" s="8"/>
      <c r="F13" s="9"/>
      <c r="G13" s="7" t="s">
        <v>29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1" customFormat="1" ht="12.75">
      <c r="A14" s="2"/>
      <c r="B14" s="8"/>
      <c r="D14" s="7" t="s">
        <v>27</v>
      </c>
      <c r="E14" s="7"/>
      <c r="F14" s="9"/>
      <c r="G14" s="7" t="s">
        <v>30</v>
      </c>
      <c r="H14" s="9"/>
      <c r="I14" s="29" t="s">
        <v>32</v>
      </c>
      <c r="J14" s="9"/>
      <c r="K14" s="29" t="s">
        <v>34</v>
      </c>
      <c r="L14" s="9"/>
      <c r="M14" s="29" t="s">
        <v>36</v>
      </c>
      <c r="N14" s="9"/>
      <c r="O14" s="29" t="s">
        <v>38</v>
      </c>
      <c r="P14" s="9"/>
      <c r="Q14" s="9"/>
      <c r="R14" s="9"/>
      <c r="S14" s="9"/>
    </row>
    <row r="15" spans="1:19" s="1" customFormat="1" ht="12.75">
      <c r="A15" s="2"/>
      <c r="B15" s="8"/>
      <c r="D15" s="7" t="s">
        <v>28</v>
      </c>
      <c r="E15" s="7"/>
      <c r="F15" s="9"/>
      <c r="G15" s="7" t="s">
        <v>31</v>
      </c>
      <c r="H15" s="9"/>
      <c r="I15" s="29" t="s">
        <v>33</v>
      </c>
      <c r="J15" s="9"/>
      <c r="K15" s="29" t="s">
        <v>35</v>
      </c>
      <c r="L15" s="9"/>
      <c r="M15" s="29" t="s">
        <v>37</v>
      </c>
      <c r="N15" s="9"/>
      <c r="O15" s="29" t="s">
        <v>39</v>
      </c>
      <c r="P15" s="9"/>
      <c r="Q15" s="9"/>
      <c r="R15" s="9"/>
      <c r="S15" s="9"/>
    </row>
    <row r="16" spans="1:19" s="1" customFormat="1" ht="12.75">
      <c r="A16" s="2"/>
      <c r="B16" s="8"/>
      <c r="D16" s="7" t="s">
        <v>2</v>
      </c>
      <c r="E16" s="7"/>
      <c r="F16" s="9"/>
      <c r="G16" s="7" t="s">
        <v>2</v>
      </c>
      <c r="H16" s="9"/>
      <c r="I16" s="29" t="s">
        <v>2</v>
      </c>
      <c r="J16" s="9"/>
      <c r="K16" s="29" t="s">
        <v>2</v>
      </c>
      <c r="L16" s="9"/>
      <c r="M16" s="29" t="s">
        <v>2</v>
      </c>
      <c r="N16" s="9"/>
      <c r="O16" s="29" t="s">
        <v>1</v>
      </c>
      <c r="P16" s="9"/>
      <c r="Q16" s="9"/>
      <c r="R16" s="9"/>
      <c r="S16" s="9"/>
    </row>
    <row r="17" spans="1:19" s="1" customFormat="1" ht="12.75">
      <c r="A17" s="2"/>
      <c r="B17" s="8"/>
      <c r="D17" s="12">
        <v>12570</v>
      </c>
      <c r="E17" s="8"/>
      <c r="F17" s="12"/>
      <c r="G17" s="8">
        <v>244</v>
      </c>
      <c r="H17" s="12"/>
      <c r="I17" s="12">
        <v>659</v>
      </c>
      <c r="J17" s="8"/>
      <c r="K17" s="12">
        <v>200</v>
      </c>
      <c r="L17" s="12"/>
      <c r="M17" s="12">
        <v>7252</v>
      </c>
      <c r="N17" s="12"/>
      <c r="O17" s="12">
        <v>3303</v>
      </c>
      <c r="P17" s="9"/>
      <c r="Q17" s="9"/>
      <c r="R17" s="9"/>
      <c r="S17" s="9"/>
    </row>
    <row r="18" spans="1:19" s="1" customFormat="1" ht="12.75">
      <c r="A18" s="2"/>
      <c r="B18" s="8"/>
      <c r="D18" s="9">
        <f>IF(SUM($D$10+$G$10)=0,"",SUM(D17/SUM($D$10+$G$10+$I$10+$K$10+$M$10+$O$10+$D$17+$G$17+$I$17+$K$17+$M$17+$O$17+$D$25)))</f>
        <v>0.23228310072452374</v>
      </c>
      <c r="E18" s="9"/>
      <c r="F18" s="9"/>
      <c r="G18" s="9">
        <f>IF(SUM($D$10+$G$10)=0,"",SUM(G17/SUM($D$10+$G$10+$I$10+$K$10+$M$10+$O$10+$D$17+$G$17+$I$17+$K$17+$M$17+$O$17+$D$25)))</f>
        <v>0.004508916195448193</v>
      </c>
      <c r="H18" s="9"/>
      <c r="I18" s="9">
        <f>IF(SUM($D$10+$G$10)=0,"",SUM(I17/SUM($D$10+$G$10+$I$10+$K$10+$M$10+$O$10+$D$17+$G$17+$I$17+$K$17+$M$17+$O$17+$D$25)))</f>
        <v>0.012177769560657211</v>
      </c>
      <c r="J18" s="9"/>
      <c r="K18" s="9">
        <f>IF(SUM($D$10+$G$10)=0,"",SUM(K17/SUM($D$10+$G$10+$I$10+$K$10+$M$10+$O$10+$D$17+$G$17+$I$17+$K$17+$M$17+$O$17+$D$25)))</f>
        <v>0.003695832947088683</v>
      </c>
      <c r="L18" s="9"/>
      <c r="M18" s="9">
        <f>IF(SUM($D$10+$G$10)=0,"",SUM(M17/SUM($D$10+$G$10+$I$10+$K$10+$M$10+$O$10+$D$17+$G$17+$I$17+$K$17+$M$17+$O$17+$D$25)))</f>
        <v>0.13401090266143564</v>
      </c>
      <c r="N18" s="9"/>
      <c r="O18" s="9">
        <f>IF(SUM($D$10+$G$10)=0,"",SUM(O17/SUM($D$10+$G$10+$I$10+$K$10+$M$10+$O$10+$D$17+$G$17+$I$17+$K$17+$M$17+$O$17+$D$25)))</f>
        <v>0.061036681121169604</v>
      </c>
      <c r="P18" s="9"/>
      <c r="Q18" s="9"/>
      <c r="R18" s="9"/>
      <c r="S18" s="9"/>
    </row>
    <row r="19" spans="1:19" s="1" customFormat="1" ht="12.75">
      <c r="A19" s="16"/>
      <c r="B19" s="8"/>
      <c r="C19" s="8"/>
      <c r="D19" s="8"/>
      <c r="E19" s="8"/>
      <c r="F19" s="8"/>
      <c r="G19" s="8"/>
      <c r="H19" s="8"/>
      <c r="I19" s="20"/>
      <c r="J19" s="8"/>
      <c r="K19" s="8"/>
      <c r="L19" s="8"/>
      <c r="M19" s="8"/>
      <c r="N19" s="8"/>
      <c r="O19" s="8"/>
      <c r="P19" s="9"/>
      <c r="Q19" s="9"/>
      <c r="R19" s="9"/>
      <c r="S19" s="9"/>
    </row>
    <row r="20" spans="1:19" s="1" customFormat="1" ht="12.75">
      <c r="A20" s="14"/>
      <c r="B20" s="8"/>
      <c r="C20" s="8"/>
      <c r="D20" s="29" t="s">
        <v>42</v>
      </c>
      <c r="E20" s="8"/>
      <c r="F20" s="16"/>
      <c r="G20" s="16"/>
      <c r="H20" s="16"/>
      <c r="I20" s="20"/>
      <c r="J20" s="16"/>
      <c r="K20" s="20"/>
      <c r="L20" s="8"/>
      <c r="M20" s="20"/>
      <c r="N20" s="14"/>
      <c r="O20" s="20"/>
      <c r="P20" s="8"/>
      <c r="Q20" s="8"/>
      <c r="S20" s="9"/>
    </row>
    <row r="21" spans="1:18" s="1" customFormat="1" ht="12.75">
      <c r="A21" s="14"/>
      <c r="B21" s="14"/>
      <c r="C21" s="14"/>
      <c r="D21" s="7" t="s">
        <v>44</v>
      </c>
      <c r="E21" s="8"/>
      <c r="F21" s="16"/>
      <c r="G21" s="16"/>
      <c r="H21" s="16"/>
      <c r="I21" s="20"/>
      <c r="J21" s="16"/>
      <c r="K21" s="20"/>
      <c r="L21" s="8"/>
      <c r="M21" s="20"/>
      <c r="N21" s="14"/>
      <c r="O21" s="20"/>
      <c r="P21" s="8"/>
      <c r="Q21" s="8"/>
      <c r="R21" s="8"/>
    </row>
    <row r="22" spans="1:17" s="8" customFormat="1" ht="12.75">
      <c r="A22" s="25"/>
      <c r="B22" s="12"/>
      <c r="C22" s="14"/>
      <c r="D22" s="29" t="s">
        <v>43</v>
      </c>
      <c r="E22" s="14"/>
      <c r="F22" s="14"/>
      <c r="G22" s="14"/>
      <c r="H22" s="14"/>
      <c r="I22" s="19"/>
      <c r="J22" s="14"/>
      <c r="K22" s="19"/>
      <c r="M22" s="19"/>
      <c r="N22" s="19"/>
      <c r="O22" s="19"/>
      <c r="Q22" s="19"/>
    </row>
    <row r="23" spans="1:19" s="8" customFormat="1" ht="12.75">
      <c r="A23" s="20"/>
      <c r="B23" s="19"/>
      <c r="C23" s="14"/>
      <c r="D23" s="29" t="s">
        <v>1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9"/>
    </row>
    <row r="24" spans="1:19" s="8" customFormat="1" ht="12.75">
      <c r="A24" s="20"/>
      <c r="B24" s="19"/>
      <c r="C24" s="14"/>
      <c r="D24" s="8">
        <v>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s="8" customFormat="1" ht="12.75">
      <c r="A25" s="20"/>
      <c r="B25" s="19"/>
      <c r="C25" s="14"/>
      <c r="D25" s="9">
        <f>IF(SUM($D$10+$G$10)=0,"",SUM(D24/SUM($D$10+$G$10+$I$10+$K$10+$M$10+$O$10+$D$17+$G$17+$I$17+$K$17+$M$17+$O$17)))</f>
        <v>1.8479164741753673E-05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s="8" customFormat="1" ht="12.75">
      <c r="A26" s="20"/>
      <c r="B26" s="19"/>
      <c r="C26" s="14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s="8" customFormat="1" ht="12.75">
      <c r="A27" s="7"/>
      <c r="B27" s="19"/>
      <c r="C27" s="6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s="8" customFormat="1" ht="12.75">
      <c r="A28" s="1"/>
      <c r="B28" s="1"/>
      <c r="C28" s="1"/>
      <c r="D28" s="3"/>
      <c r="F28" s="9"/>
      <c r="G28" s="9"/>
      <c r="H28" s="9"/>
      <c r="I28" s="3"/>
      <c r="J28" s="3"/>
      <c r="K28" s="3"/>
      <c r="L28" s="1"/>
      <c r="M28" s="1"/>
      <c r="N28" s="1"/>
      <c r="O28" s="1"/>
      <c r="P28" s="1"/>
      <c r="Q28" s="1"/>
      <c r="R28" s="1"/>
      <c r="S28" s="9"/>
    </row>
    <row r="29" spans="1:18" s="1" customFormat="1" ht="7.5" customHeight="1">
      <c r="A29" s="11"/>
      <c r="B29" s="11"/>
      <c r="C29" s="11"/>
      <c r="D29" s="18"/>
      <c r="E29" s="21"/>
      <c r="F29" s="21"/>
      <c r="G29" s="21"/>
      <c r="H29" s="21"/>
      <c r="I29" s="11"/>
      <c r="J29" s="21"/>
      <c r="K29" s="11"/>
      <c r="L29" s="11"/>
      <c r="M29" s="11"/>
      <c r="N29" s="11"/>
      <c r="O29" s="11"/>
      <c r="P29" s="11"/>
      <c r="Q29" s="11"/>
      <c r="R29" s="11"/>
    </row>
    <row r="30" spans="1:19" s="1" customFormat="1" ht="12.75">
      <c r="A30" s="8"/>
      <c r="B30" s="13"/>
      <c r="D30" s="5"/>
      <c r="F30" s="8"/>
      <c r="G30" s="8"/>
      <c r="H30" s="8"/>
      <c r="S30" s="11"/>
    </row>
    <row r="31" spans="1:11" s="1" customFormat="1" ht="12.75">
      <c r="A31" s="6" t="s">
        <v>50</v>
      </c>
      <c r="I31" s="6" t="s">
        <v>47</v>
      </c>
      <c r="K31" s="12"/>
    </row>
    <row r="32" spans="1:11" s="1" customFormat="1" ht="12.75">
      <c r="A32" s="4" t="s">
        <v>9</v>
      </c>
      <c r="B32" s="19">
        <f>SUM(B10)</f>
        <v>54116</v>
      </c>
      <c r="I32" s="4" t="s">
        <v>9</v>
      </c>
      <c r="K32" s="26">
        <f>SUM(B9)</f>
        <v>218299</v>
      </c>
    </row>
    <row r="33" spans="1:11" s="1" customFormat="1" ht="12.75">
      <c r="A33" s="7" t="s">
        <v>6</v>
      </c>
      <c r="B33" s="12">
        <f>SUM(B32:B32)</f>
        <v>54116</v>
      </c>
      <c r="I33" s="7" t="s">
        <v>6</v>
      </c>
      <c r="K33" s="27">
        <f>SUM(K32:K32)</f>
        <v>218299</v>
      </c>
    </row>
    <row r="34" spans="1:9" s="1" customFormat="1" ht="12.75">
      <c r="A34" s="2"/>
      <c r="B34" s="3"/>
      <c r="I34" s="6"/>
    </row>
    <row r="35" spans="1:17" s="1" customFormat="1" ht="12.75">
      <c r="A35" s="6" t="s">
        <v>51</v>
      </c>
      <c r="I35" s="10" t="s">
        <v>46</v>
      </c>
      <c r="J35" s="11"/>
      <c r="K35" s="11"/>
      <c r="L35" s="11"/>
      <c r="M35" s="11"/>
      <c r="O35" s="51" t="s">
        <v>12</v>
      </c>
      <c r="P35" s="51"/>
      <c r="Q35" s="51"/>
    </row>
    <row r="36" spans="1:16" s="1" customFormat="1" ht="12.75">
      <c r="A36" s="1" t="s">
        <v>9</v>
      </c>
      <c r="B36" s="12">
        <v>57222</v>
      </c>
      <c r="C36" s="9"/>
      <c r="D36" s="8"/>
      <c r="I36" s="4" t="s">
        <v>9</v>
      </c>
      <c r="K36" s="16">
        <v>222</v>
      </c>
      <c r="L36" s="28" t="s">
        <v>11</v>
      </c>
      <c r="M36" s="24">
        <v>222</v>
      </c>
      <c r="N36" s="24"/>
      <c r="P36" s="35">
        <f>SUM(K36/M36)</f>
        <v>1</v>
      </c>
    </row>
    <row r="37" spans="3:14" s="1" customFormat="1" ht="12.75">
      <c r="C37" s="8"/>
      <c r="D37" s="8"/>
      <c r="I37" s="32"/>
      <c r="J37" s="33"/>
      <c r="K37" s="33"/>
      <c r="L37" s="33"/>
      <c r="M37" s="34"/>
      <c r="N37" s="25"/>
    </row>
    <row r="38" spans="1:13" s="1" customFormat="1" ht="12.75">
      <c r="A38" s="6" t="s">
        <v>5</v>
      </c>
      <c r="B38" s="22"/>
      <c r="C38" s="8"/>
      <c r="D38" s="8"/>
      <c r="I38" s="33"/>
      <c r="J38" s="33"/>
      <c r="K38" s="33"/>
      <c r="L38" s="33"/>
      <c r="M38" s="33"/>
    </row>
    <row r="39" spans="1:2" s="1" customFormat="1" ht="12.75">
      <c r="A39" s="4" t="s">
        <v>9</v>
      </c>
      <c r="B39" s="9">
        <f>SUM(B32/K32)</f>
        <v>0.24789852450079936</v>
      </c>
    </row>
    <row r="40" spans="1:11" s="1" customFormat="1" ht="12.75">
      <c r="A40" s="7" t="s">
        <v>6</v>
      </c>
      <c r="B40" s="9">
        <f>SUM(B33/K33)</f>
        <v>0.24789852450079936</v>
      </c>
      <c r="I40" s="48"/>
      <c r="J40" s="48"/>
      <c r="K40" s="48"/>
    </row>
    <row r="41" s="1" customFormat="1" ht="12.75"/>
    <row r="42" spans="1:2" s="1" customFormat="1" ht="12.75">
      <c r="A42" s="36" t="s">
        <v>48</v>
      </c>
      <c r="B42" s="44">
        <v>35868</v>
      </c>
    </row>
    <row r="43" spans="1:4" s="1" customFormat="1" ht="12.75">
      <c r="A43" s="37" t="s">
        <v>49</v>
      </c>
      <c r="B43" s="45">
        <v>21354</v>
      </c>
      <c r="D43" s="5"/>
    </row>
    <row r="44" spans="1:4" s="1" customFormat="1" ht="12.75">
      <c r="A44" s="38" t="s">
        <v>4</v>
      </c>
      <c r="B44" s="46">
        <f>SUM(B42:B43)</f>
        <v>57222</v>
      </c>
      <c r="D44" s="3"/>
    </row>
    <row r="45" s="1" customFormat="1" ht="12.75">
      <c r="D45" s="3"/>
    </row>
    <row r="46" s="1" customFormat="1" ht="12.75">
      <c r="D46" s="3"/>
    </row>
    <row r="47" spans="1:18" s="1" customFormat="1" ht="12.75">
      <c r="A47" s="33" t="s">
        <v>53</v>
      </c>
      <c r="B47" s="33"/>
      <c r="C47" s="33"/>
      <c r="D47" s="4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" customFormat="1" ht="12.75">
      <c r="A48" s="47" t="s">
        <v>52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33"/>
    </row>
    <row r="49" spans="1:19" s="1" customFormat="1" ht="12.75">
      <c r="A49" s="39"/>
      <c r="B49" s="40"/>
      <c r="C49" s="33"/>
      <c r="D49" s="33"/>
      <c r="E49" s="33"/>
      <c r="F49" s="33"/>
      <c r="G49" s="33"/>
      <c r="H49" s="33"/>
      <c r="I49" s="33"/>
      <c r="S49" s="47"/>
    </row>
    <row r="50" spans="1:9" s="1" customFormat="1" ht="12.75">
      <c r="A50" s="33" t="s">
        <v>40</v>
      </c>
      <c r="B50" s="33"/>
      <c r="C50" s="33"/>
      <c r="D50" s="33"/>
      <c r="E50" s="33"/>
      <c r="F50" s="33"/>
      <c r="G50" s="33"/>
      <c r="H50" s="33"/>
      <c r="I50" s="33"/>
    </row>
    <row r="51" spans="1:11" s="1" customFormat="1" ht="12.75">
      <c r="A51" s="41"/>
      <c r="B51" s="33"/>
      <c r="C51" s="33"/>
      <c r="D51" s="33"/>
      <c r="E51" s="33"/>
      <c r="F51" s="33"/>
      <c r="G51" s="33"/>
      <c r="H51" s="33"/>
      <c r="I51" s="42"/>
      <c r="K51" s="23"/>
    </row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pans="1:18" s="1" customFormat="1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</sheetData>
  <mergeCells count="6">
    <mergeCell ref="I40:K40"/>
    <mergeCell ref="A1:S1"/>
    <mergeCell ref="A2:S2"/>
    <mergeCell ref="A3:S3"/>
    <mergeCell ref="A4:S4"/>
    <mergeCell ref="O35:Q35"/>
  </mergeCells>
  <printOptions/>
  <pageMargins left="0.67" right="0.27" top="0.22" bottom="0.21" header="0" footer="0"/>
  <pageSetup horizontalDpi="600" verticalDpi="600" orientation="portrait" scale="86" r:id="rId1"/>
  <headerFooter alignWithMargins="0">
    <oddFooter>&amp;RAS OF :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Ryan Vuong</cp:lastModifiedBy>
  <cp:lastPrinted>2009-06-23T22:41:23Z</cp:lastPrinted>
  <dcterms:created xsi:type="dcterms:W3CDTF">1998-01-06T21:07:56Z</dcterms:created>
  <dcterms:modified xsi:type="dcterms:W3CDTF">2013-07-16T16:43:53Z</dcterms:modified>
  <cp:category/>
  <cp:version/>
  <cp:contentType/>
  <cp:contentStatus/>
</cp:coreProperties>
</file>