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tabRatio="759" activeTab="0"/>
  </bookViews>
  <sheets>
    <sheet name="US Congress" sheetId="1" r:id="rId1"/>
  </sheets>
  <definedNames/>
  <calcPr fullCalcOnLoad="1"/>
</workbook>
</file>

<file path=xl/sharedStrings.xml><?xml version="1.0" encoding="utf-8"?>
<sst xmlns="http://schemas.openxmlformats.org/spreadsheetml/2006/main" count="296" uniqueCount="125">
  <si>
    <t>Democratic</t>
  </si>
  <si>
    <t>Republican</t>
  </si>
  <si>
    <t>Green</t>
  </si>
  <si>
    <t>Libertarian</t>
  </si>
  <si>
    <t>Other</t>
  </si>
  <si>
    <t>Alameda</t>
  </si>
  <si>
    <t>US Congressional 9</t>
  </si>
  <si>
    <t>US Congressional 10</t>
  </si>
  <si>
    <t>US Congressional 11</t>
  </si>
  <si>
    <t>US Congressional 13</t>
  </si>
  <si>
    <t>Percent</t>
  </si>
  <si>
    <t>Alpine</t>
  </si>
  <si>
    <t>US Congressional 3</t>
  </si>
  <si>
    <t>Amador</t>
  </si>
  <si>
    <t>Butte</t>
  </si>
  <si>
    <t>US Congressional 2</t>
  </si>
  <si>
    <t>US Congressional 4</t>
  </si>
  <si>
    <t>Calaveras</t>
  </si>
  <si>
    <t>Colusa</t>
  </si>
  <si>
    <t>Contra Costa</t>
  </si>
  <si>
    <t>US Congressional 7</t>
  </si>
  <si>
    <t>Del Norte</t>
  </si>
  <si>
    <t>US Congressional 1</t>
  </si>
  <si>
    <t>El Dorado</t>
  </si>
  <si>
    <t>Fresno</t>
  </si>
  <si>
    <t>US Congressional 18</t>
  </si>
  <si>
    <t>US Congressional 19</t>
  </si>
  <si>
    <t>US Congressional 20</t>
  </si>
  <si>
    <t>US Congressional 21</t>
  </si>
  <si>
    <t>San Joaquin</t>
  </si>
  <si>
    <t>Glenn</t>
  </si>
  <si>
    <t>Humboldt</t>
  </si>
  <si>
    <t>Imperial</t>
  </si>
  <si>
    <t>US Congressional 51</t>
  </si>
  <si>
    <t>Inyo</t>
  </si>
  <si>
    <t>US Congressional 25</t>
  </si>
  <si>
    <t>Kern</t>
  </si>
  <si>
    <t>US Congressional 22</t>
  </si>
  <si>
    <t>Kings</t>
  </si>
  <si>
    <t>Lake</t>
  </si>
  <si>
    <t>Lassen</t>
  </si>
  <si>
    <t>Los Angeles</t>
  </si>
  <si>
    <t>US Congressional 26</t>
  </si>
  <si>
    <t>US Congressional 27</t>
  </si>
  <si>
    <t>US Congressional 28</t>
  </si>
  <si>
    <t>US Congressional 29</t>
  </si>
  <si>
    <t>US Congressional 30</t>
  </si>
  <si>
    <t>US Congressional 31</t>
  </si>
  <si>
    <t>US Congressional 32</t>
  </si>
  <si>
    <t>US Congressional 33</t>
  </si>
  <si>
    <t>US Congressional 34</t>
  </si>
  <si>
    <t>US Congressional 35</t>
  </si>
  <si>
    <t>US Congressional 36</t>
  </si>
  <si>
    <t>US Congressional 37</t>
  </si>
  <si>
    <t>US Congressional 38</t>
  </si>
  <si>
    <t>US Congressional 39</t>
  </si>
  <si>
    <t>US Congressional 42</t>
  </si>
  <si>
    <t>US Congressional 46</t>
  </si>
  <si>
    <t>Madera</t>
  </si>
  <si>
    <t>Marin</t>
  </si>
  <si>
    <t>US Congressional 6</t>
  </si>
  <si>
    <t>Mariposa</t>
  </si>
  <si>
    <t>Mendocino</t>
  </si>
  <si>
    <t>Merced</t>
  </si>
  <si>
    <t>Modoc</t>
  </si>
  <si>
    <t>Mono</t>
  </si>
  <si>
    <t>Monterey</t>
  </si>
  <si>
    <t>US Congressional 17</t>
  </si>
  <si>
    <t>Napa</t>
  </si>
  <si>
    <t>Nevada</t>
  </si>
  <si>
    <t>Orange</t>
  </si>
  <si>
    <t>US Congressional 44</t>
  </si>
  <si>
    <t>US Congressional 47</t>
  </si>
  <si>
    <t>US Congressional 48</t>
  </si>
  <si>
    <t>Placer</t>
  </si>
  <si>
    <t>Plumas</t>
  </si>
  <si>
    <t>Riverside</t>
  </si>
  <si>
    <t>US Congressional 41</t>
  </si>
  <si>
    <t>US Congressional 45</t>
  </si>
  <si>
    <t>US Congressional 49</t>
  </si>
  <si>
    <t>Sacramento</t>
  </si>
  <si>
    <t>US Congressional 5</t>
  </si>
  <si>
    <t>San Benito</t>
  </si>
  <si>
    <t>San Bernardino</t>
  </si>
  <si>
    <t>US Congressional 43</t>
  </si>
  <si>
    <t>San Diego</t>
  </si>
  <si>
    <t>US Congressional 50</t>
  </si>
  <si>
    <t>US Congressional 52</t>
  </si>
  <si>
    <t>US Congressional 53</t>
  </si>
  <si>
    <t>San Francisco</t>
  </si>
  <si>
    <t>US Congressional 8</t>
  </si>
  <si>
    <t>US Congressional 12</t>
  </si>
  <si>
    <t>San Luis Obispo</t>
  </si>
  <si>
    <t>US Congressional 23</t>
  </si>
  <si>
    <t>San Mateo</t>
  </si>
  <si>
    <t>US Congressional 14</t>
  </si>
  <si>
    <t>Santa Barbara</t>
  </si>
  <si>
    <t>US Congressional 24</t>
  </si>
  <si>
    <t>Santa Clara</t>
  </si>
  <si>
    <t>US Congressional 15</t>
  </si>
  <si>
    <t>US Congressional 16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</si>
  <si>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</si>
  <si>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</si>
  <si>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</si>
  <si>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</si>
  <si>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</si>
  <si>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</si>
  <si>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</si>
  <si>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</si>
  <si>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</si>
  <si>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</si>
  <si>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</si>
  <si>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</si>
  <si>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</si>
  <si>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</si>
  <si>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</si>
  <si>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</si>
  <si>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Total
Registered</t>
  </si>
  <si>
    <t>American
Independent</t>
  </si>
  <si>
    <t>Peace and
Freedom</t>
  </si>
  <si>
    <t>No Party
Preference</t>
  </si>
  <si>
    <t>Americans
Elect</t>
  </si>
  <si>
    <t>US Congressional 40</t>
  </si>
  <si>
    <t>District Total</t>
  </si>
  <si>
    <t>Contra  Costa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</si>
</sst>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000000000"/>
    <numFmt numFmtId="172" formatCode="0.00000000000"/>
    <numFmt numFmtId="173" formatCode="_(* #,##0.0_);_(* \(#,##0.0\);_(* &quot;-&quot;??_);_(@_)"/>
    <numFmt numFmtId="174" formatCode="_(* #,##0_);_(* \(#,##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3" fontId="0" fillId="0" borderId="0" xfId="0" applyNumberFormat="1" applyAlignment="1">
      <alignment/>
    </xf>
    <xf numFmtId="10" fontId="20" fillId="0" borderId="0" xfId="60" applyNumberFormat="1" applyFont="1" applyAlignment="1">
      <alignment horizontal="right"/>
    </xf>
    <xf numFmtId="3" fontId="0" fillId="0" borderId="0" xfId="60" applyNumberFormat="1" applyFont="1" applyAlignment="1">
      <alignment horizontal="right"/>
    </xf>
    <xf numFmtId="0" fontId="20" fillId="0" borderId="0" xfId="0" applyFont="1" applyAlignment="1">
      <alignment horizontal="right"/>
    </xf>
    <xf numFmtId="3" fontId="0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2"/>
  <sheetViews>
    <sheetView tabSelected="1" workbookViewId="0" topLeftCell="A1">
      <selection activeCell="M1" sqref="M1:M16384"/>
    </sheetView>
  </sheetViews>
  <sheetFormatPr defaultColWidth="9.140625" defaultRowHeight="12.75"/>
  <cols>
    <col min="1" max="1" width="2.7109375" style="0" customWidth="1"/>
    <col min="2" max="2" width="18.57421875" style="0" customWidth="1"/>
    <col min="3" max="3" width="11.421875" style="0" customWidth="1"/>
    <col min="4" max="5" width="16.421875" style="0" customWidth="1"/>
    <col min="6" max="6" width="17.140625" style="0" customWidth="1"/>
    <col min="7" max="7" width="14.421875" style="0" customWidth="1"/>
    <col min="8" max="8" width="11.00390625" style="0" customWidth="1"/>
    <col min="9" max="9" width="16.57421875" style="0" customWidth="1"/>
    <col min="10" max="10" width="15.7109375" style="0" customWidth="1"/>
    <col min="11" max="11" width="13.8515625" style="0" customWidth="1"/>
    <col min="12" max="12" width="15.7109375" style="0" customWidth="1"/>
  </cols>
  <sheetData>
    <row r="1" spans="1:12" s="2" customFormat="1" ht="39.75" customHeight="1">
      <c r="A1" s="1"/>
      <c r="C1" s="3" t="s">
        <v>117</v>
      </c>
      <c r="D1" s="3" t="s">
        <v>0</v>
      </c>
      <c r="E1" s="3" t="s">
        <v>1</v>
      </c>
      <c r="F1" s="3" t="s">
        <v>118</v>
      </c>
      <c r="G1" s="3" t="s">
        <v>121</v>
      </c>
      <c r="H1" s="3" t="s">
        <v>2</v>
      </c>
      <c r="I1" s="3" t="s">
        <v>3</v>
      </c>
      <c r="J1" s="3" t="s">
        <v>119</v>
      </c>
      <c r="K1" s="3" t="s">
        <v>4</v>
      </c>
      <c r="L1" s="3" t="s">
        <v>120</v>
      </c>
    </row>
    <row r="2" spans="1:12" s="6" customFormat="1" ht="15" customHeight="1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ht="12.75">
      <c r="A3" s="7" t="s">
        <v>22</v>
      </c>
    </row>
    <row r="4" spans="2:12" ht="12.75">
      <c r="B4" t="s">
        <v>14</v>
      </c>
      <c r="C4" s="8">
        <f>SUM(D4:L4)</f>
        <v>119877</v>
      </c>
      <c r="D4" s="8">
        <v>40151</v>
      </c>
      <c r="E4" s="8">
        <v>45097</v>
      </c>
      <c r="F4" s="8">
        <v>3892</v>
      </c>
      <c r="G4" s="8">
        <v>0</v>
      </c>
      <c r="H4" s="8">
        <v>1529</v>
      </c>
      <c r="I4" s="8">
        <v>925</v>
      </c>
      <c r="J4" s="8">
        <v>446</v>
      </c>
      <c r="K4" s="8">
        <v>1492</v>
      </c>
      <c r="L4" s="8">
        <v>26345</v>
      </c>
    </row>
    <row r="5" spans="2:12" ht="12.75">
      <c r="B5" t="s">
        <v>30</v>
      </c>
      <c r="C5" s="8">
        <f aca="true" t="shared" si="0" ref="C5:C15">SUM(D5:L5)</f>
        <v>1106</v>
      </c>
      <c r="D5">
        <v>271</v>
      </c>
      <c r="E5">
        <v>634</v>
      </c>
      <c r="F5">
        <v>30</v>
      </c>
      <c r="G5">
        <v>0</v>
      </c>
      <c r="H5">
        <v>5</v>
      </c>
      <c r="I5">
        <v>3</v>
      </c>
      <c r="J5">
        <v>1</v>
      </c>
      <c r="K5">
        <v>1</v>
      </c>
      <c r="L5">
        <v>161</v>
      </c>
    </row>
    <row r="6" spans="2:12" ht="12.75">
      <c r="B6" t="s">
        <v>40</v>
      </c>
      <c r="C6" s="8">
        <f t="shared" si="0"/>
        <v>13371</v>
      </c>
      <c r="D6" s="8">
        <v>3463</v>
      </c>
      <c r="E6" s="8">
        <v>6460</v>
      </c>
      <c r="F6" s="8">
        <v>698</v>
      </c>
      <c r="G6" s="8">
        <v>0</v>
      </c>
      <c r="H6" s="8">
        <v>40</v>
      </c>
      <c r="I6" s="8">
        <v>85</v>
      </c>
      <c r="J6" s="8">
        <v>29</v>
      </c>
      <c r="K6" s="8">
        <v>38</v>
      </c>
      <c r="L6" s="8">
        <v>2558</v>
      </c>
    </row>
    <row r="7" spans="2:12" ht="12.75">
      <c r="B7" t="s">
        <v>64</v>
      </c>
      <c r="C7" s="8">
        <f t="shared" si="0"/>
        <v>5353</v>
      </c>
      <c r="D7" s="8">
        <v>1399</v>
      </c>
      <c r="E7" s="8">
        <v>2635</v>
      </c>
      <c r="F7" s="8">
        <v>249</v>
      </c>
      <c r="G7" s="8">
        <v>0</v>
      </c>
      <c r="H7" s="8">
        <v>21</v>
      </c>
      <c r="I7" s="8">
        <v>49</v>
      </c>
      <c r="J7" s="8">
        <v>6</v>
      </c>
      <c r="K7" s="8">
        <v>11</v>
      </c>
      <c r="L7" s="8">
        <v>983</v>
      </c>
    </row>
    <row r="8" spans="2:12" ht="12.75">
      <c r="B8" t="s">
        <v>69</v>
      </c>
      <c r="C8" s="8">
        <f t="shared" si="0"/>
        <v>52625</v>
      </c>
      <c r="D8" s="8">
        <v>17011</v>
      </c>
      <c r="E8" s="8">
        <v>21843</v>
      </c>
      <c r="F8" s="8">
        <v>1703</v>
      </c>
      <c r="G8" s="8">
        <v>1</v>
      </c>
      <c r="H8" s="8">
        <v>962</v>
      </c>
      <c r="I8" s="8">
        <v>445</v>
      </c>
      <c r="J8" s="8">
        <v>123</v>
      </c>
      <c r="K8" s="8">
        <v>154</v>
      </c>
      <c r="L8" s="8">
        <v>10383</v>
      </c>
    </row>
    <row r="9" spans="2:12" ht="12.75">
      <c r="B9" t="s">
        <v>74</v>
      </c>
      <c r="C9" s="8">
        <f t="shared" si="0"/>
        <v>26792</v>
      </c>
      <c r="D9" s="8">
        <v>7454</v>
      </c>
      <c r="E9" s="8">
        <v>12854</v>
      </c>
      <c r="F9" s="8">
        <v>696</v>
      </c>
      <c r="G9" s="8">
        <v>0</v>
      </c>
      <c r="H9" s="8">
        <v>223</v>
      </c>
      <c r="I9" s="8">
        <v>238</v>
      </c>
      <c r="J9" s="8">
        <v>57</v>
      </c>
      <c r="K9" s="8">
        <v>86</v>
      </c>
      <c r="L9" s="8">
        <v>5184</v>
      </c>
    </row>
    <row r="10" spans="2:12" ht="12.75">
      <c r="B10" t="s">
        <v>75</v>
      </c>
      <c r="C10" s="8">
        <f t="shared" si="0"/>
        <v>12739</v>
      </c>
      <c r="D10" s="8">
        <v>4087</v>
      </c>
      <c r="E10" s="8">
        <v>5452</v>
      </c>
      <c r="F10" s="8">
        <v>590</v>
      </c>
      <c r="G10" s="8">
        <v>0</v>
      </c>
      <c r="H10" s="8">
        <v>92</v>
      </c>
      <c r="I10" s="8">
        <v>93</v>
      </c>
      <c r="J10" s="8">
        <v>37</v>
      </c>
      <c r="K10" s="8">
        <v>0</v>
      </c>
      <c r="L10" s="8">
        <v>2388</v>
      </c>
    </row>
    <row r="11" spans="2:12" ht="12.75">
      <c r="B11" t="s">
        <v>102</v>
      </c>
      <c r="C11" s="8">
        <f t="shared" si="0"/>
        <v>94212</v>
      </c>
      <c r="D11" s="8">
        <v>26091</v>
      </c>
      <c r="E11" s="8">
        <v>44405</v>
      </c>
      <c r="F11" s="8">
        <v>3280</v>
      </c>
      <c r="G11" s="8">
        <v>0</v>
      </c>
      <c r="H11" s="8">
        <v>463</v>
      </c>
      <c r="I11" s="8">
        <v>658</v>
      </c>
      <c r="J11" s="8">
        <v>247</v>
      </c>
      <c r="K11" s="8">
        <v>301</v>
      </c>
      <c r="L11" s="8">
        <v>18767</v>
      </c>
    </row>
    <row r="12" spans="2:12" ht="12.75">
      <c r="B12" t="s">
        <v>103</v>
      </c>
      <c r="C12" s="8">
        <f t="shared" si="0"/>
        <v>2210</v>
      </c>
      <c r="D12">
        <v>644</v>
      </c>
      <c r="E12">
        <v>947</v>
      </c>
      <c r="F12">
        <v>118</v>
      </c>
      <c r="G12">
        <v>0</v>
      </c>
      <c r="H12">
        <v>27</v>
      </c>
      <c r="I12">
        <v>25</v>
      </c>
      <c r="J12">
        <v>3</v>
      </c>
      <c r="K12">
        <v>31</v>
      </c>
      <c r="L12">
        <v>415</v>
      </c>
    </row>
    <row r="13" spans="2:12" ht="12.75">
      <c r="B13" t="s">
        <v>104</v>
      </c>
      <c r="C13" s="8">
        <f t="shared" si="0"/>
        <v>25245</v>
      </c>
      <c r="D13" s="8">
        <v>8349</v>
      </c>
      <c r="E13" s="8">
        <v>10319</v>
      </c>
      <c r="F13" s="8">
        <v>1083</v>
      </c>
      <c r="G13" s="8">
        <v>0</v>
      </c>
      <c r="H13" s="8">
        <v>200</v>
      </c>
      <c r="I13" s="8">
        <v>237</v>
      </c>
      <c r="J13" s="8">
        <v>87</v>
      </c>
      <c r="K13" s="8">
        <v>49</v>
      </c>
      <c r="L13" s="8">
        <v>4921</v>
      </c>
    </row>
    <row r="14" spans="2:12" ht="12.75">
      <c r="B14" t="s">
        <v>109</v>
      </c>
      <c r="C14" s="8">
        <f t="shared" si="0"/>
        <v>30125</v>
      </c>
      <c r="D14" s="8">
        <v>9326</v>
      </c>
      <c r="E14" s="8">
        <v>13286</v>
      </c>
      <c r="F14" s="8">
        <v>1455</v>
      </c>
      <c r="G14" s="8">
        <v>0</v>
      </c>
      <c r="H14" s="8">
        <v>133</v>
      </c>
      <c r="I14" s="8">
        <v>212</v>
      </c>
      <c r="J14" s="8">
        <v>95</v>
      </c>
      <c r="K14" s="8">
        <v>107</v>
      </c>
      <c r="L14" s="8">
        <v>5511</v>
      </c>
    </row>
    <row r="15" spans="1:12" ht="12.75">
      <c r="A15" s="7" t="s">
        <v>123</v>
      </c>
      <c r="C15" s="8">
        <f t="shared" si="0"/>
        <v>383655</v>
      </c>
      <c r="D15" s="8">
        <f>SUM(D4:D14)</f>
        <v>118246</v>
      </c>
      <c r="E15" s="8">
        <f aca="true" t="shared" si="1" ref="E15:L15">SUM(E4:E14)</f>
        <v>163932</v>
      </c>
      <c r="F15" s="8">
        <f t="shared" si="1"/>
        <v>13794</v>
      </c>
      <c r="G15" s="8">
        <f t="shared" si="1"/>
        <v>1</v>
      </c>
      <c r="H15" s="8">
        <f t="shared" si="1"/>
        <v>3695</v>
      </c>
      <c r="I15" s="8">
        <f t="shared" si="1"/>
        <v>2970</v>
      </c>
      <c r="J15" s="8">
        <f t="shared" si="1"/>
        <v>1131</v>
      </c>
      <c r="K15" s="8">
        <f t="shared" si="1"/>
        <v>2270</v>
      </c>
      <c r="L15" s="8">
        <f t="shared" si="1"/>
        <v>77616</v>
      </c>
    </row>
    <row r="16" spans="1:12" ht="12.75">
      <c r="A16" s="7"/>
      <c r="B16" s="7" t="s">
        <v>10</v>
      </c>
      <c r="D16" s="9">
        <f>IF($C$15&gt;0,D15/$C$15,"0.0%")</f>
        <v>0.3082091983683257</v>
      </c>
      <c r="E16" s="9">
        <f aca="true" t="shared" si="2" ref="E16:L16">IF($C$15&gt;0,E15/$C$15,"0.0%")</f>
        <v>0.42729014348829025</v>
      </c>
      <c r="F16" s="9">
        <f t="shared" si="2"/>
        <v>0.03595417758142081</v>
      </c>
      <c r="G16" s="9">
        <f t="shared" si="2"/>
        <v>2.6065084516036543E-06</v>
      </c>
      <c r="H16" s="9">
        <f t="shared" si="2"/>
        <v>0.009631048728675503</v>
      </c>
      <c r="I16" s="9">
        <f t="shared" si="2"/>
        <v>0.007741330101262853</v>
      </c>
      <c r="J16" s="9">
        <f t="shared" si="2"/>
        <v>0.002947961058763733</v>
      </c>
      <c r="K16" s="9">
        <f t="shared" si="2"/>
        <v>0.005916774185140295</v>
      </c>
      <c r="L16" s="9">
        <f t="shared" si="2"/>
        <v>0.20230675997966924</v>
      </c>
    </row>
    <row r="18" ht="12.75">
      <c r="A18" s="7" t="s">
        <v>15</v>
      </c>
    </row>
    <row r="19" spans="2:12" ht="12.75">
      <c r="B19" t="s">
        <v>21</v>
      </c>
      <c r="C19" s="8">
        <f>SUM(D19:L19)</f>
        <v>12210</v>
      </c>
      <c r="D19" s="8">
        <v>4358</v>
      </c>
      <c r="E19" s="8">
        <v>4558</v>
      </c>
      <c r="F19" s="8">
        <v>531</v>
      </c>
      <c r="G19" s="8">
        <v>0</v>
      </c>
      <c r="H19" s="8">
        <v>99</v>
      </c>
      <c r="I19" s="8">
        <v>68</v>
      </c>
      <c r="J19" s="8">
        <v>53</v>
      </c>
      <c r="K19" s="8">
        <v>139</v>
      </c>
      <c r="L19" s="8">
        <v>2404</v>
      </c>
    </row>
    <row r="20" spans="2:12" ht="12.75">
      <c r="B20" t="s">
        <v>31</v>
      </c>
      <c r="C20" s="8">
        <f aca="true" t="shared" si="3" ref="C20:C25">SUM(D20:L20)</f>
        <v>75081</v>
      </c>
      <c r="D20" s="8">
        <v>31705</v>
      </c>
      <c r="E20" s="8">
        <v>19971</v>
      </c>
      <c r="F20" s="8">
        <v>2370</v>
      </c>
      <c r="G20" s="8">
        <v>1</v>
      </c>
      <c r="H20" s="8">
        <v>2897</v>
      </c>
      <c r="I20" s="8">
        <v>665</v>
      </c>
      <c r="J20" s="8">
        <v>306</v>
      </c>
      <c r="K20" s="8">
        <v>171</v>
      </c>
      <c r="L20" s="8">
        <v>16995</v>
      </c>
    </row>
    <row r="21" spans="2:12" ht="12.75">
      <c r="B21" t="s">
        <v>59</v>
      </c>
      <c r="C21" s="8">
        <f t="shared" si="3"/>
        <v>146105</v>
      </c>
      <c r="D21" s="8">
        <v>79763</v>
      </c>
      <c r="E21" s="8">
        <v>27778</v>
      </c>
      <c r="F21" s="8">
        <v>2858</v>
      </c>
      <c r="G21" s="8">
        <v>0</v>
      </c>
      <c r="H21" s="8">
        <v>2114</v>
      </c>
      <c r="I21" s="8">
        <v>769</v>
      </c>
      <c r="J21" s="8">
        <v>232</v>
      </c>
      <c r="K21" s="8">
        <v>340</v>
      </c>
      <c r="L21" s="8">
        <v>32251</v>
      </c>
    </row>
    <row r="22" spans="2:12" ht="12.75">
      <c r="B22" t="s">
        <v>62</v>
      </c>
      <c r="C22" s="8">
        <f t="shared" si="3"/>
        <v>47410</v>
      </c>
      <c r="D22" s="8">
        <v>22199</v>
      </c>
      <c r="E22" s="8">
        <v>10539</v>
      </c>
      <c r="F22" s="8">
        <v>1567</v>
      </c>
      <c r="G22" s="8">
        <v>0</v>
      </c>
      <c r="H22" s="8">
        <v>1860</v>
      </c>
      <c r="I22" s="8">
        <v>398</v>
      </c>
      <c r="J22" s="8">
        <v>265</v>
      </c>
      <c r="K22" s="8">
        <v>175</v>
      </c>
      <c r="L22" s="8">
        <v>10407</v>
      </c>
    </row>
    <row r="23" spans="2:12" ht="12.75">
      <c r="B23" t="s">
        <v>106</v>
      </c>
      <c r="C23" s="8">
        <f t="shared" si="3"/>
        <v>105691</v>
      </c>
      <c r="D23" s="8">
        <v>54999</v>
      </c>
      <c r="E23" s="8">
        <v>23249</v>
      </c>
      <c r="F23" s="8">
        <v>2317</v>
      </c>
      <c r="G23" s="8">
        <v>2</v>
      </c>
      <c r="H23" s="8">
        <v>2334</v>
      </c>
      <c r="I23" s="8">
        <v>693</v>
      </c>
      <c r="J23" s="8">
        <v>310</v>
      </c>
      <c r="K23" s="8">
        <v>351</v>
      </c>
      <c r="L23" s="8">
        <v>21436</v>
      </c>
    </row>
    <row r="24" spans="2:12" ht="12.75">
      <c r="B24" t="s">
        <v>110</v>
      </c>
      <c r="C24" s="8">
        <f t="shared" si="3"/>
        <v>7795</v>
      </c>
      <c r="D24" s="8">
        <v>2697</v>
      </c>
      <c r="E24" s="8">
        <v>2716</v>
      </c>
      <c r="F24" s="8">
        <v>355</v>
      </c>
      <c r="G24" s="8">
        <v>0</v>
      </c>
      <c r="H24" s="8">
        <v>120</v>
      </c>
      <c r="I24" s="8">
        <v>86</v>
      </c>
      <c r="J24" s="8">
        <v>32</v>
      </c>
      <c r="K24" s="8">
        <v>99</v>
      </c>
      <c r="L24" s="8">
        <v>1690</v>
      </c>
    </row>
    <row r="25" spans="1:12" ht="12.75">
      <c r="A25" s="7" t="s">
        <v>123</v>
      </c>
      <c r="C25" s="8">
        <f t="shared" si="3"/>
        <v>394292</v>
      </c>
      <c r="D25" s="8">
        <f>SUM(D19:D24)</f>
        <v>195721</v>
      </c>
      <c r="E25" s="8">
        <f aca="true" t="shared" si="4" ref="E25:L25">SUM(E19:E24)</f>
        <v>88811</v>
      </c>
      <c r="F25" s="8">
        <f t="shared" si="4"/>
        <v>9998</v>
      </c>
      <c r="G25" s="8">
        <f t="shared" si="4"/>
        <v>3</v>
      </c>
      <c r="H25" s="8">
        <f t="shared" si="4"/>
        <v>9424</v>
      </c>
      <c r="I25" s="8">
        <f t="shared" si="4"/>
        <v>2679</v>
      </c>
      <c r="J25" s="8">
        <f t="shared" si="4"/>
        <v>1198</v>
      </c>
      <c r="K25" s="8">
        <f t="shared" si="4"/>
        <v>1275</v>
      </c>
      <c r="L25" s="8">
        <f t="shared" si="4"/>
        <v>85183</v>
      </c>
    </row>
    <row r="26" spans="1:12" ht="12.75">
      <c r="A26" s="7"/>
      <c r="B26" s="7" t="s">
        <v>10</v>
      </c>
      <c r="D26" s="9">
        <f>IF($C$25&gt;0,D25/$C$25,"0.0%")</f>
        <v>0.49638592718087104</v>
      </c>
      <c r="E26" s="9">
        <f aca="true" t="shared" si="5" ref="E26:L26">IF($C$25&gt;0,E25/$C$25,"0.0%")</f>
        <v>0.22524169904537752</v>
      </c>
      <c r="F26" s="9">
        <f t="shared" si="5"/>
        <v>0.02535684213729926</v>
      </c>
      <c r="G26" s="9">
        <f t="shared" si="5"/>
        <v>7.608574356060991E-06</v>
      </c>
      <c r="H26" s="9">
        <f t="shared" si="5"/>
        <v>0.023901068243839592</v>
      </c>
      <c r="I26" s="9">
        <f t="shared" si="5"/>
        <v>0.006794456899962465</v>
      </c>
      <c r="J26" s="9">
        <f t="shared" si="5"/>
        <v>0.0030383573595203555</v>
      </c>
      <c r="K26" s="9">
        <f t="shared" si="5"/>
        <v>0.003233644101325921</v>
      </c>
      <c r="L26" s="9">
        <f t="shared" si="5"/>
        <v>0.21604039645744777</v>
      </c>
    </row>
    <row r="28" ht="12.75">
      <c r="A28" s="7" t="s">
        <v>12</v>
      </c>
    </row>
    <row r="29" spans="2:12" ht="12.75">
      <c r="B29" t="s">
        <v>18</v>
      </c>
      <c r="C29" s="8">
        <f>SUM(D29:L29)</f>
        <v>7582</v>
      </c>
      <c r="D29" s="8">
        <v>2643</v>
      </c>
      <c r="E29" s="8">
        <v>3484</v>
      </c>
      <c r="F29" s="8">
        <v>148</v>
      </c>
      <c r="G29" s="8">
        <v>0</v>
      </c>
      <c r="H29" s="8">
        <v>15</v>
      </c>
      <c r="I29" s="8">
        <v>24</v>
      </c>
      <c r="J29" s="8">
        <v>17</v>
      </c>
      <c r="K29" s="8">
        <v>1</v>
      </c>
      <c r="L29" s="8">
        <v>1250</v>
      </c>
    </row>
    <row r="30" spans="2:12" ht="12.75">
      <c r="B30" t="s">
        <v>30</v>
      </c>
      <c r="C30" s="8">
        <f aca="true" t="shared" si="6" ref="C30:C37">SUM(D30:L30)</f>
        <v>10999</v>
      </c>
      <c r="D30" s="8">
        <v>3444</v>
      </c>
      <c r="E30" s="8">
        <v>4851</v>
      </c>
      <c r="F30" s="8">
        <v>426</v>
      </c>
      <c r="G30" s="8">
        <v>0</v>
      </c>
      <c r="H30" s="8">
        <v>40</v>
      </c>
      <c r="I30" s="8">
        <v>58</v>
      </c>
      <c r="J30" s="8">
        <v>41</v>
      </c>
      <c r="K30" s="8">
        <v>24</v>
      </c>
      <c r="L30" s="8">
        <v>2115</v>
      </c>
    </row>
    <row r="31" spans="2:12" ht="12.75">
      <c r="B31" t="s">
        <v>39</v>
      </c>
      <c r="C31" s="8">
        <f t="shared" si="6"/>
        <v>16234</v>
      </c>
      <c r="D31" s="8">
        <v>7026</v>
      </c>
      <c r="E31" s="8">
        <v>3891</v>
      </c>
      <c r="F31" s="8">
        <v>660</v>
      </c>
      <c r="G31" s="8">
        <v>0</v>
      </c>
      <c r="H31" s="8">
        <v>208</v>
      </c>
      <c r="I31" s="8">
        <v>120</v>
      </c>
      <c r="J31" s="8">
        <v>89</v>
      </c>
      <c r="K31" s="8">
        <v>38</v>
      </c>
      <c r="L31" s="8">
        <v>4202</v>
      </c>
    </row>
    <row r="32" spans="2:12" ht="12.75">
      <c r="B32" t="s">
        <v>80</v>
      </c>
      <c r="C32" s="8">
        <f t="shared" si="6"/>
        <v>14841</v>
      </c>
      <c r="D32" s="8">
        <v>5227</v>
      </c>
      <c r="E32" s="8">
        <v>5934</v>
      </c>
      <c r="F32" s="8">
        <v>519</v>
      </c>
      <c r="G32" s="8">
        <v>0</v>
      </c>
      <c r="H32" s="8">
        <v>67</v>
      </c>
      <c r="I32" s="8">
        <v>68</v>
      </c>
      <c r="J32" s="8">
        <v>62</v>
      </c>
      <c r="K32" s="8">
        <v>45</v>
      </c>
      <c r="L32" s="8">
        <v>2919</v>
      </c>
    </row>
    <row r="33" spans="2:12" ht="12.75">
      <c r="B33" t="s">
        <v>105</v>
      </c>
      <c r="C33" s="8">
        <f t="shared" si="6"/>
        <v>126170</v>
      </c>
      <c r="D33" s="8">
        <v>55651</v>
      </c>
      <c r="E33" s="8">
        <v>38131</v>
      </c>
      <c r="F33" s="8">
        <v>3640</v>
      </c>
      <c r="G33" s="8">
        <v>1</v>
      </c>
      <c r="H33" s="8">
        <v>441</v>
      </c>
      <c r="I33" s="8">
        <v>616</v>
      </c>
      <c r="J33" s="8">
        <v>297</v>
      </c>
      <c r="K33" s="8">
        <v>459</v>
      </c>
      <c r="L33" s="8">
        <v>26934</v>
      </c>
    </row>
    <row r="34" spans="2:12" ht="12.75">
      <c r="B34" t="s">
        <v>108</v>
      </c>
      <c r="C34" s="8">
        <f t="shared" si="6"/>
        <v>39374</v>
      </c>
      <c r="D34" s="8">
        <v>12951</v>
      </c>
      <c r="E34" s="8">
        <v>18015</v>
      </c>
      <c r="F34" s="8">
        <v>1202</v>
      </c>
      <c r="G34" s="8">
        <v>0</v>
      </c>
      <c r="H34" s="8">
        <v>123</v>
      </c>
      <c r="I34" s="8">
        <v>175</v>
      </c>
      <c r="J34" s="8">
        <v>115</v>
      </c>
      <c r="K34" s="8">
        <v>190</v>
      </c>
      <c r="L34" s="8">
        <v>6603</v>
      </c>
    </row>
    <row r="35" spans="2:12" ht="12.75">
      <c r="B35" t="s">
        <v>114</v>
      </c>
      <c r="C35" s="8">
        <f t="shared" si="6"/>
        <v>78929</v>
      </c>
      <c r="D35" s="8">
        <v>37973</v>
      </c>
      <c r="E35" s="8">
        <v>18685</v>
      </c>
      <c r="F35" s="8">
        <v>1888</v>
      </c>
      <c r="G35" s="8">
        <v>0</v>
      </c>
      <c r="H35" s="8">
        <v>975</v>
      </c>
      <c r="I35" s="8">
        <v>442</v>
      </c>
      <c r="J35" s="8">
        <v>206</v>
      </c>
      <c r="K35" s="8">
        <v>694</v>
      </c>
      <c r="L35" s="8">
        <v>18066</v>
      </c>
    </row>
    <row r="36" spans="2:12" ht="12.75">
      <c r="B36" t="s">
        <v>115</v>
      </c>
      <c r="C36" s="8">
        <f t="shared" si="6"/>
        <v>28049</v>
      </c>
      <c r="D36" s="8">
        <v>9185</v>
      </c>
      <c r="E36" s="8">
        <v>11096</v>
      </c>
      <c r="F36" s="8">
        <v>1315</v>
      </c>
      <c r="G36" s="8">
        <v>0</v>
      </c>
      <c r="H36" s="8">
        <v>146</v>
      </c>
      <c r="I36" s="8">
        <v>172</v>
      </c>
      <c r="J36" s="8">
        <v>124</v>
      </c>
      <c r="K36" s="8">
        <v>24</v>
      </c>
      <c r="L36" s="8">
        <v>5987</v>
      </c>
    </row>
    <row r="37" spans="1:12" ht="12.75">
      <c r="A37" s="7" t="s">
        <v>123</v>
      </c>
      <c r="C37" s="8">
        <f t="shared" si="6"/>
        <v>322178</v>
      </c>
      <c r="D37" s="8">
        <f>SUM(D29:D36)</f>
        <v>134100</v>
      </c>
      <c r="E37" s="8">
        <f aca="true" t="shared" si="7" ref="E37:L37">SUM(E29:E36)</f>
        <v>104087</v>
      </c>
      <c r="F37" s="8">
        <f t="shared" si="7"/>
        <v>9798</v>
      </c>
      <c r="G37" s="8">
        <f t="shared" si="7"/>
        <v>1</v>
      </c>
      <c r="H37" s="8">
        <f t="shared" si="7"/>
        <v>2015</v>
      </c>
      <c r="I37" s="8">
        <f t="shared" si="7"/>
        <v>1675</v>
      </c>
      <c r="J37" s="8">
        <f t="shared" si="7"/>
        <v>951</v>
      </c>
      <c r="K37" s="8">
        <f t="shared" si="7"/>
        <v>1475</v>
      </c>
      <c r="L37" s="8">
        <f t="shared" si="7"/>
        <v>68076</v>
      </c>
    </row>
    <row r="38" spans="1:12" ht="12.75">
      <c r="A38" s="7"/>
      <c r="B38" s="7" t="s">
        <v>10</v>
      </c>
      <c r="D38" s="9">
        <f>IF($C$37&gt;0,D37/$C$37,"0.0%")</f>
        <v>0.4162295377089683</v>
      </c>
      <c r="E38" s="9">
        <f aca="true" t="shared" si="8" ref="E38:L38">IF($C$37&gt;0,E37/$C$37,"0.0%")</f>
        <v>0.32307295966825794</v>
      </c>
      <c r="F38" s="9">
        <f t="shared" si="8"/>
        <v>0.03041175995878055</v>
      </c>
      <c r="G38" s="9">
        <f t="shared" si="8"/>
        <v>3.1038742558461473E-06</v>
      </c>
      <c r="H38" s="9">
        <f t="shared" si="8"/>
        <v>0.006254306625529987</v>
      </c>
      <c r="I38" s="9">
        <f t="shared" si="8"/>
        <v>0.005198989378542297</v>
      </c>
      <c r="J38" s="9">
        <f t="shared" si="8"/>
        <v>0.0029517844173096858</v>
      </c>
      <c r="K38" s="9">
        <f t="shared" si="8"/>
        <v>0.004578214527373067</v>
      </c>
      <c r="L38" s="9">
        <f t="shared" si="8"/>
        <v>0.2112993438409823</v>
      </c>
    </row>
    <row r="40" ht="12.75">
      <c r="A40" s="7" t="s">
        <v>16</v>
      </c>
    </row>
    <row r="41" spans="2:12" ht="12.75">
      <c r="B41" t="s">
        <v>11</v>
      </c>
      <c r="C41" s="8">
        <f>SUM(D41:L41)</f>
        <v>829</v>
      </c>
      <c r="D41" s="8">
        <v>317</v>
      </c>
      <c r="E41" s="8">
        <v>246</v>
      </c>
      <c r="F41" s="8">
        <v>32</v>
      </c>
      <c r="G41" s="8">
        <v>0</v>
      </c>
      <c r="H41" s="8">
        <v>12</v>
      </c>
      <c r="I41" s="8">
        <v>3</v>
      </c>
      <c r="J41" s="8">
        <v>1</v>
      </c>
      <c r="K41" s="8">
        <v>2</v>
      </c>
      <c r="L41" s="8">
        <v>216</v>
      </c>
    </row>
    <row r="42" spans="2:12" ht="12.75">
      <c r="B42" t="s">
        <v>13</v>
      </c>
      <c r="C42" s="8">
        <f aca="true" t="shared" si="9" ref="C42:C51">SUM(D42:L42)</f>
        <v>20981</v>
      </c>
      <c r="D42" s="8">
        <v>6818</v>
      </c>
      <c r="E42" s="8">
        <v>9485</v>
      </c>
      <c r="F42" s="8">
        <v>767</v>
      </c>
      <c r="G42" s="8">
        <v>0</v>
      </c>
      <c r="H42" s="8">
        <v>124</v>
      </c>
      <c r="I42" s="8">
        <v>161</v>
      </c>
      <c r="J42" s="8">
        <v>42</v>
      </c>
      <c r="K42" s="8">
        <v>52</v>
      </c>
      <c r="L42" s="8">
        <v>3532</v>
      </c>
    </row>
    <row r="43" spans="2:12" ht="12.75">
      <c r="B43" t="s">
        <v>17</v>
      </c>
      <c r="C43" s="8">
        <f t="shared" si="9"/>
        <v>27479</v>
      </c>
      <c r="D43" s="8">
        <v>8784</v>
      </c>
      <c r="E43" s="8">
        <v>11734</v>
      </c>
      <c r="F43" s="8">
        <v>1126</v>
      </c>
      <c r="G43" s="8">
        <v>0</v>
      </c>
      <c r="H43" s="8">
        <v>268</v>
      </c>
      <c r="I43" s="8">
        <v>318</v>
      </c>
      <c r="J43" s="8">
        <v>77</v>
      </c>
      <c r="K43" s="8">
        <v>175</v>
      </c>
      <c r="L43" s="8">
        <v>4997</v>
      </c>
    </row>
    <row r="44" spans="2:12" ht="12.75">
      <c r="B44" t="s">
        <v>23</v>
      </c>
      <c r="C44" s="8">
        <f t="shared" si="9"/>
        <v>105851</v>
      </c>
      <c r="D44" s="8">
        <v>31428</v>
      </c>
      <c r="E44" s="8">
        <v>47194</v>
      </c>
      <c r="F44" s="8">
        <v>3790</v>
      </c>
      <c r="G44" s="8">
        <v>0</v>
      </c>
      <c r="H44" s="8">
        <v>909</v>
      </c>
      <c r="I44" s="8">
        <v>835</v>
      </c>
      <c r="J44" s="8">
        <v>296</v>
      </c>
      <c r="K44" s="8">
        <v>801</v>
      </c>
      <c r="L44" s="8">
        <v>20598</v>
      </c>
    </row>
    <row r="45" spans="2:12" ht="12.75">
      <c r="B45" t="s">
        <v>24</v>
      </c>
      <c r="C45" s="8">
        <f t="shared" si="9"/>
        <v>9186</v>
      </c>
      <c r="D45" s="8">
        <v>2086</v>
      </c>
      <c r="E45" s="8">
        <v>5233</v>
      </c>
      <c r="F45" s="8">
        <v>339</v>
      </c>
      <c r="G45" s="8">
        <v>0</v>
      </c>
      <c r="H45" s="8">
        <v>44</v>
      </c>
      <c r="I45" s="8">
        <v>61</v>
      </c>
      <c r="J45" s="8">
        <v>16</v>
      </c>
      <c r="K45" s="8">
        <v>113</v>
      </c>
      <c r="L45" s="8">
        <v>1294</v>
      </c>
    </row>
    <row r="46" spans="2:12" ht="12.75">
      <c r="B46" t="s">
        <v>58</v>
      </c>
      <c r="C46" s="8">
        <f t="shared" si="9"/>
        <v>14101</v>
      </c>
      <c r="D46" s="8">
        <v>3742</v>
      </c>
      <c r="E46" s="8">
        <v>7623</v>
      </c>
      <c r="F46" s="8">
        <v>444</v>
      </c>
      <c r="G46" s="8">
        <v>0</v>
      </c>
      <c r="H46" s="8">
        <v>88</v>
      </c>
      <c r="I46" s="8">
        <v>83</v>
      </c>
      <c r="J46" s="8">
        <v>25</v>
      </c>
      <c r="K46" s="8">
        <v>62</v>
      </c>
      <c r="L46" s="8">
        <v>2034</v>
      </c>
    </row>
    <row r="47" spans="2:12" ht="12.75">
      <c r="B47" t="s">
        <v>61</v>
      </c>
      <c r="C47" s="8">
        <f t="shared" si="9"/>
        <v>10222</v>
      </c>
      <c r="D47" s="8">
        <v>3117</v>
      </c>
      <c r="E47" s="8">
        <v>4645</v>
      </c>
      <c r="F47" s="8">
        <v>432</v>
      </c>
      <c r="G47" s="8">
        <v>0</v>
      </c>
      <c r="H47" s="8">
        <v>108</v>
      </c>
      <c r="I47" s="8">
        <v>88</v>
      </c>
      <c r="J47" s="8">
        <v>22</v>
      </c>
      <c r="K47" s="8">
        <v>97</v>
      </c>
      <c r="L47" s="8">
        <v>1713</v>
      </c>
    </row>
    <row r="48" spans="2:12" ht="12.75">
      <c r="B48" t="s">
        <v>69</v>
      </c>
      <c r="C48" s="8">
        <f t="shared" si="9"/>
        <v>8378</v>
      </c>
      <c r="D48" s="8">
        <v>3306</v>
      </c>
      <c r="E48" s="8">
        <v>2233</v>
      </c>
      <c r="F48" s="8">
        <v>313</v>
      </c>
      <c r="G48" s="8">
        <v>0</v>
      </c>
      <c r="H48" s="8">
        <v>144</v>
      </c>
      <c r="I48" s="8">
        <v>89</v>
      </c>
      <c r="J48" s="8">
        <v>13</v>
      </c>
      <c r="K48" s="8">
        <v>10</v>
      </c>
      <c r="L48" s="8">
        <v>2270</v>
      </c>
    </row>
    <row r="49" spans="2:12" ht="12.75">
      <c r="B49" t="s">
        <v>74</v>
      </c>
      <c r="C49" s="8">
        <f t="shared" si="9"/>
        <v>169008</v>
      </c>
      <c r="D49" s="8">
        <v>48355</v>
      </c>
      <c r="E49" s="8">
        <v>80835</v>
      </c>
      <c r="F49" s="8">
        <v>3635</v>
      </c>
      <c r="G49" s="8">
        <v>0</v>
      </c>
      <c r="H49" s="8">
        <v>965</v>
      </c>
      <c r="I49" s="8">
        <v>1640</v>
      </c>
      <c r="J49" s="8">
        <v>266</v>
      </c>
      <c r="K49" s="8">
        <v>188</v>
      </c>
      <c r="L49" s="8">
        <v>33124</v>
      </c>
    </row>
    <row r="50" spans="2:12" ht="12.75">
      <c r="B50" t="s">
        <v>112</v>
      </c>
      <c r="C50" s="8">
        <f t="shared" si="9"/>
        <v>30821</v>
      </c>
      <c r="D50" s="8">
        <v>10141</v>
      </c>
      <c r="E50" s="8">
        <v>13116</v>
      </c>
      <c r="F50" s="8">
        <v>1188</v>
      </c>
      <c r="G50" s="8">
        <v>0</v>
      </c>
      <c r="H50" s="8">
        <v>248</v>
      </c>
      <c r="I50" s="8">
        <v>226</v>
      </c>
      <c r="J50" s="8">
        <v>87</v>
      </c>
      <c r="K50" s="8">
        <v>66</v>
      </c>
      <c r="L50" s="8">
        <v>5749</v>
      </c>
    </row>
    <row r="51" spans="1:12" ht="12.75">
      <c r="A51" s="7" t="s">
        <v>123</v>
      </c>
      <c r="C51" s="8">
        <f t="shared" si="9"/>
        <v>396856</v>
      </c>
      <c r="D51" s="8">
        <f>SUM(D41:D50)</f>
        <v>118094</v>
      </c>
      <c r="E51" s="8">
        <f aca="true" t="shared" si="10" ref="E51:L51">SUM(E41:E50)</f>
        <v>182344</v>
      </c>
      <c r="F51" s="8">
        <f t="shared" si="10"/>
        <v>12066</v>
      </c>
      <c r="G51" s="8">
        <f t="shared" si="10"/>
        <v>0</v>
      </c>
      <c r="H51" s="8">
        <f t="shared" si="10"/>
        <v>2910</v>
      </c>
      <c r="I51" s="8">
        <f t="shared" si="10"/>
        <v>3504</v>
      </c>
      <c r="J51" s="8">
        <f t="shared" si="10"/>
        <v>845</v>
      </c>
      <c r="K51" s="8">
        <f t="shared" si="10"/>
        <v>1566</v>
      </c>
      <c r="L51" s="8">
        <f t="shared" si="10"/>
        <v>75527</v>
      </c>
    </row>
    <row r="52" spans="1:12" ht="12.75">
      <c r="A52" s="7"/>
      <c r="B52" s="7" t="s">
        <v>10</v>
      </c>
      <c r="D52" s="9">
        <f>IF($C$51&gt;0,D51/$C$51,"0.0%")</f>
        <v>0.29757393109843366</v>
      </c>
      <c r="E52" s="9">
        <f aca="true" t="shared" si="11" ref="E52:L52">IF($C$51&gt;0,E51/$C$51,"0.0%")</f>
        <v>0.4594714455621183</v>
      </c>
      <c r="F52" s="9">
        <f t="shared" si="11"/>
        <v>0.030403975245429073</v>
      </c>
      <c r="G52" s="9">
        <f t="shared" si="11"/>
        <v>0</v>
      </c>
      <c r="H52" s="9">
        <f t="shared" si="11"/>
        <v>0.007332634507226802</v>
      </c>
      <c r="I52" s="9">
        <f t="shared" si="11"/>
        <v>0.008829399076743202</v>
      </c>
      <c r="J52" s="9">
        <f t="shared" si="11"/>
        <v>0.002129235793335618</v>
      </c>
      <c r="K52" s="9">
        <f t="shared" si="11"/>
        <v>0.003946015683270506</v>
      </c>
      <c r="L52" s="9">
        <f t="shared" si="11"/>
        <v>0.19031336303344287</v>
      </c>
    </row>
    <row r="54" ht="12.75">
      <c r="A54" s="7" t="s">
        <v>81</v>
      </c>
    </row>
    <row r="55" spans="2:12" ht="12.75">
      <c r="B55" t="s">
        <v>19</v>
      </c>
      <c r="C55" s="8">
        <f aca="true" t="shared" si="12" ref="C55:C60">SUM(D55:L55)</f>
        <v>45411</v>
      </c>
      <c r="D55" s="8">
        <v>25538</v>
      </c>
      <c r="E55" s="8">
        <v>8140</v>
      </c>
      <c r="F55" s="8">
        <v>1080</v>
      </c>
      <c r="G55" s="8">
        <v>1</v>
      </c>
      <c r="H55" s="8">
        <v>344</v>
      </c>
      <c r="I55" s="8">
        <v>202</v>
      </c>
      <c r="J55" s="8">
        <v>123</v>
      </c>
      <c r="K55" s="8">
        <v>291</v>
      </c>
      <c r="L55" s="8">
        <v>9692</v>
      </c>
    </row>
    <row r="56" spans="2:12" ht="12.75">
      <c r="B56" t="s">
        <v>39</v>
      </c>
      <c r="C56" s="8">
        <f t="shared" si="12"/>
        <v>16949</v>
      </c>
      <c r="D56" s="8">
        <v>6697</v>
      </c>
      <c r="E56" s="8">
        <v>5393</v>
      </c>
      <c r="F56" s="8">
        <v>649</v>
      </c>
      <c r="G56" s="8">
        <v>0</v>
      </c>
      <c r="H56" s="8">
        <v>201</v>
      </c>
      <c r="I56" s="8">
        <v>115</v>
      </c>
      <c r="J56" s="8">
        <v>53</v>
      </c>
      <c r="K56" s="8">
        <v>22</v>
      </c>
      <c r="L56" s="8">
        <v>3819</v>
      </c>
    </row>
    <row r="57" spans="2:12" ht="12.75">
      <c r="B57" t="s">
        <v>68</v>
      </c>
      <c r="C57" s="8">
        <f t="shared" si="12"/>
        <v>68527</v>
      </c>
      <c r="D57" s="8">
        <v>32083</v>
      </c>
      <c r="E57" s="8">
        <v>19022</v>
      </c>
      <c r="F57" s="8">
        <v>2001</v>
      </c>
      <c r="G57" s="8">
        <v>0</v>
      </c>
      <c r="H57" s="8">
        <v>790</v>
      </c>
      <c r="I57" s="8">
        <v>394</v>
      </c>
      <c r="J57" s="8">
        <v>208</v>
      </c>
      <c r="K57" s="8">
        <v>319</v>
      </c>
      <c r="L57" s="8">
        <v>13710</v>
      </c>
    </row>
    <row r="58" spans="2:12" ht="12.75">
      <c r="B58" t="s">
        <v>105</v>
      </c>
      <c r="C58" s="8">
        <f t="shared" si="12"/>
        <v>73988</v>
      </c>
      <c r="D58" s="8">
        <v>42114</v>
      </c>
      <c r="E58" s="8">
        <v>13325</v>
      </c>
      <c r="F58" s="8">
        <v>1785</v>
      </c>
      <c r="G58" s="8">
        <v>0</v>
      </c>
      <c r="H58" s="8">
        <v>419</v>
      </c>
      <c r="I58" s="8">
        <v>332</v>
      </c>
      <c r="J58" s="8">
        <v>198</v>
      </c>
      <c r="K58" s="8">
        <v>304</v>
      </c>
      <c r="L58" s="8">
        <v>15511</v>
      </c>
    </row>
    <row r="59" spans="2:12" ht="12.75">
      <c r="B59" t="s">
        <v>106</v>
      </c>
      <c r="C59" s="8">
        <f t="shared" si="12"/>
        <v>143800</v>
      </c>
      <c r="D59" s="8">
        <v>73902</v>
      </c>
      <c r="E59" s="8">
        <v>32423</v>
      </c>
      <c r="F59" s="8">
        <v>3481</v>
      </c>
      <c r="G59" s="8">
        <v>0</v>
      </c>
      <c r="H59" s="8">
        <v>2258</v>
      </c>
      <c r="I59" s="8">
        <v>895</v>
      </c>
      <c r="J59" s="8">
        <v>415</v>
      </c>
      <c r="K59" s="8">
        <v>453</v>
      </c>
      <c r="L59" s="8">
        <v>29973</v>
      </c>
    </row>
    <row r="60" spans="1:12" ht="12.75">
      <c r="A60" s="7" t="s">
        <v>123</v>
      </c>
      <c r="C60" s="8">
        <f t="shared" si="12"/>
        <v>348675</v>
      </c>
      <c r="D60" s="8">
        <f>SUM(D55:D59)</f>
        <v>180334</v>
      </c>
      <c r="E60" s="8">
        <f aca="true" t="shared" si="13" ref="E60:L60">SUM(E55:E59)</f>
        <v>78303</v>
      </c>
      <c r="F60" s="8">
        <f t="shared" si="13"/>
        <v>8996</v>
      </c>
      <c r="G60" s="8">
        <f t="shared" si="13"/>
        <v>1</v>
      </c>
      <c r="H60" s="8">
        <f t="shared" si="13"/>
        <v>4012</v>
      </c>
      <c r="I60" s="8">
        <f t="shared" si="13"/>
        <v>1938</v>
      </c>
      <c r="J60" s="8">
        <f t="shared" si="13"/>
        <v>997</v>
      </c>
      <c r="K60" s="8">
        <f t="shared" si="13"/>
        <v>1389</v>
      </c>
      <c r="L60" s="8">
        <f t="shared" si="13"/>
        <v>72705</v>
      </c>
    </row>
    <row r="61" spans="1:12" ht="12.75">
      <c r="A61" s="7"/>
      <c r="B61" s="7" t="s">
        <v>10</v>
      </c>
      <c r="D61" s="9">
        <f>IF($C$60&gt;0,D60/$C$60,"0.0%")</f>
        <v>0.5171979637197964</v>
      </c>
      <c r="E61" s="9">
        <f aca="true" t="shared" si="14" ref="E61:L61">IF($C$60&gt;0,E60/$C$60,"0.0%")</f>
        <v>0.22457302645730265</v>
      </c>
      <c r="F61" s="9">
        <f t="shared" si="14"/>
        <v>0.025800530580053056</v>
      </c>
      <c r="G61" s="9">
        <f t="shared" si="14"/>
        <v>2.868000286800029E-06</v>
      </c>
      <c r="H61" s="9">
        <f t="shared" si="14"/>
        <v>0.011506417150641716</v>
      </c>
      <c r="I61" s="9">
        <f t="shared" si="14"/>
        <v>0.005558184555818455</v>
      </c>
      <c r="J61" s="9">
        <f t="shared" si="14"/>
        <v>0.0028593962859396285</v>
      </c>
      <c r="K61" s="9">
        <f t="shared" si="14"/>
        <v>0.00398365239836524</v>
      </c>
      <c r="L61" s="9">
        <f t="shared" si="14"/>
        <v>0.20851796085179608</v>
      </c>
    </row>
    <row r="63" ht="12.75">
      <c r="A63" s="7" t="s">
        <v>60</v>
      </c>
    </row>
    <row r="64" spans="1:12" ht="12.75">
      <c r="A64" s="7"/>
      <c r="B64" t="s">
        <v>80</v>
      </c>
      <c r="C64" s="8">
        <f>SUM(D64:L64)</f>
        <v>288328</v>
      </c>
      <c r="D64" s="8">
        <v>144068</v>
      </c>
      <c r="E64" s="8">
        <v>72702</v>
      </c>
      <c r="F64" s="8">
        <v>7570</v>
      </c>
      <c r="G64" s="8">
        <v>0</v>
      </c>
      <c r="H64" s="8">
        <v>2256</v>
      </c>
      <c r="I64" s="8">
        <v>1503</v>
      </c>
      <c r="J64" s="8">
        <v>1487</v>
      </c>
      <c r="K64" s="8">
        <v>569</v>
      </c>
      <c r="L64" s="8">
        <v>58173</v>
      </c>
    </row>
    <row r="65" spans="2:12" ht="12.75">
      <c r="B65" t="s">
        <v>114</v>
      </c>
      <c r="C65" s="8">
        <f>SUM(D65:L65)</f>
        <v>23157</v>
      </c>
      <c r="D65" s="8">
        <v>10456</v>
      </c>
      <c r="E65" s="8">
        <v>6063</v>
      </c>
      <c r="F65" s="8">
        <v>734</v>
      </c>
      <c r="G65" s="8">
        <v>0</v>
      </c>
      <c r="H65" s="8">
        <v>166</v>
      </c>
      <c r="I65" s="8">
        <v>108</v>
      </c>
      <c r="J65" s="8">
        <v>194</v>
      </c>
      <c r="K65" s="8">
        <v>277</v>
      </c>
      <c r="L65" s="8">
        <v>5159</v>
      </c>
    </row>
    <row r="66" spans="1:12" ht="12.75">
      <c r="A66" s="7" t="s">
        <v>123</v>
      </c>
      <c r="C66" s="8">
        <f>SUM(D66:L66)</f>
        <v>311485</v>
      </c>
      <c r="D66" s="8">
        <f>SUM(D64:D65)</f>
        <v>154524</v>
      </c>
      <c r="E66" s="8">
        <f aca="true" t="shared" si="15" ref="E66:L66">SUM(E64:E65)</f>
        <v>78765</v>
      </c>
      <c r="F66" s="8">
        <f t="shared" si="15"/>
        <v>8304</v>
      </c>
      <c r="G66" s="8">
        <f t="shared" si="15"/>
        <v>0</v>
      </c>
      <c r="H66" s="8">
        <f t="shared" si="15"/>
        <v>2422</v>
      </c>
      <c r="I66" s="8">
        <f t="shared" si="15"/>
        <v>1611</v>
      </c>
      <c r="J66" s="8">
        <f t="shared" si="15"/>
        <v>1681</v>
      </c>
      <c r="K66" s="8">
        <f t="shared" si="15"/>
        <v>846</v>
      </c>
      <c r="L66" s="8">
        <f t="shared" si="15"/>
        <v>63332</v>
      </c>
    </row>
    <row r="67" spans="1:12" ht="12.75">
      <c r="A67" s="7"/>
      <c r="B67" s="7" t="s">
        <v>10</v>
      </c>
      <c r="D67" s="9">
        <f>IF($C$66&gt;0,D66/$C$66,"0.0%")</f>
        <v>0.49608809412973337</v>
      </c>
      <c r="E67" s="9">
        <f aca="true" t="shared" si="16" ref="E67:L67">IF($C$66&gt;0,E66/$C$66,"0.0%")</f>
        <v>0.25286931954989805</v>
      </c>
      <c r="F67" s="9">
        <f t="shared" si="16"/>
        <v>0.026659389697738255</v>
      </c>
      <c r="G67" s="9">
        <f t="shared" si="16"/>
        <v>0</v>
      </c>
      <c r="H67" s="9">
        <f t="shared" si="16"/>
        <v>0.007775655328506991</v>
      </c>
      <c r="I67" s="9">
        <f t="shared" si="16"/>
        <v>0.005171998651620463</v>
      </c>
      <c r="J67" s="9">
        <f t="shared" si="16"/>
        <v>0.005396728574409683</v>
      </c>
      <c r="K67" s="9">
        <f t="shared" si="16"/>
        <v>0.002716021638281137</v>
      </c>
      <c r="L67" s="9">
        <f t="shared" si="16"/>
        <v>0.20332279242981202</v>
      </c>
    </row>
    <row r="69" ht="12.75">
      <c r="A69" s="7" t="s">
        <v>20</v>
      </c>
    </row>
    <row r="70" spans="2:12" ht="12.75">
      <c r="B70" t="s">
        <v>80</v>
      </c>
      <c r="C70" s="8">
        <f>SUM(D70:L70)</f>
        <v>354356</v>
      </c>
      <c r="D70" s="8">
        <v>139010</v>
      </c>
      <c r="E70" s="8">
        <v>135237</v>
      </c>
      <c r="F70" s="8">
        <v>9982</v>
      </c>
      <c r="G70" s="8">
        <v>0</v>
      </c>
      <c r="H70" s="8">
        <v>1714</v>
      </c>
      <c r="I70" s="8">
        <v>1838</v>
      </c>
      <c r="J70" s="8">
        <v>1028</v>
      </c>
      <c r="K70" s="8">
        <v>743</v>
      </c>
      <c r="L70" s="8">
        <v>64804</v>
      </c>
    </row>
    <row r="71" spans="1:12" ht="12.75">
      <c r="A71" s="7" t="s">
        <v>123</v>
      </c>
      <c r="C71" s="8">
        <f>SUM(D71:L71)</f>
        <v>354356</v>
      </c>
      <c r="D71" s="8">
        <f>SUM(D70)</f>
        <v>139010</v>
      </c>
      <c r="E71" s="8">
        <f aca="true" t="shared" si="17" ref="E71:L71">SUM(E70)</f>
        <v>135237</v>
      </c>
      <c r="F71" s="8">
        <f t="shared" si="17"/>
        <v>9982</v>
      </c>
      <c r="G71" s="8">
        <f t="shared" si="17"/>
        <v>0</v>
      </c>
      <c r="H71" s="8">
        <f t="shared" si="17"/>
        <v>1714</v>
      </c>
      <c r="I71" s="8">
        <f t="shared" si="17"/>
        <v>1838</v>
      </c>
      <c r="J71" s="8">
        <f t="shared" si="17"/>
        <v>1028</v>
      </c>
      <c r="K71" s="8">
        <f t="shared" si="17"/>
        <v>743</v>
      </c>
      <c r="L71" s="8">
        <f t="shared" si="17"/>
        <v>64804</v>
      </c>
    </row>
    <row r="72" spans="1:12" ht="12.75">
      <c r="A72" s="7"/>
      <c r="B72" s="7" t="s">
        <v>10</v>
      </c>
      <c r="D72" s="9">
        <f>IF($C$71&gt;0,D71/$C$71,"0.0%")</f>
        <v>0.3922891103861653</v>
      </c>
      <c r="E72" s="9">
        <f aca="true" t="shared" si="18" ref="E72:L72">IF($C$71&gt;0,E71/$C$71,"0.0%")</f>
        <v>0.3816416259354999</v>
      </c>
      <c r="F72" s="9">
        <f t="shared" si="18"/>
        <v>0.028169411552224317</v>
      </c>
      <c r="G72" s="9">
        <f t="shared" si="18"/>
        <v>0</v>
      </c>
      <c r="H72" s="9">
        <f t="shared" si="18"/>
        <v>0.004836943638600729</v>
      </c>
      <c r="I72" s="9">
        <f t="shared" si="18"/>
        <v>0.00518687421688923</v>
      </c>
      <c r="J72" s="9">
        <f t="shared" si="18"/>
        <v>0.0029010373748433777</v>
      </c>
      <c r="K72" s="9">
        <f t="shared" si="18"/>
        <v>0.0020967614489383556</v>
      </c>
      <c r="L72" s="9">
        <f t="shared" si="18"/>
        <v>0.18287823544683876</v>
      </c>
    </row>
    <row r="74" ht="12.75">
      <c r="A74" s="7" t="s">
        <v>90</v>
      </c>
    </row>
    <row r="75" spans="1:12" ht="12.75">
      <c r="A75" s="7"/>
      <c r="B75" t="s">
        <v>34</v>
      </c>
      <c r="C75" s="8">
        <f>SUM(D75:L75)</f>
        <v>9393</v>
      </c>
      <c r="D75" s="8">
        <v>3036</v>
      </c>
      <c r="E75" s="8">
        <v>4164</v>
      </c>
      <c r="F75" s="8">
        <v>341</v>
      </c>
      <c r="G75" s="8">
        <v>0</v>
      </c>
      <c r="H75" s="8">
        <v>88</v>
      </c>
      <c r="I75" s="8">
        <v>61</v>
      </c>
      <c r="J75" s="8">
        <v>23</v>
      </c>
      <c r="K75" s="8">
        <v>32</v>
      </c>
      <c r="L75" s="8">
        <v>1648</v>
      </c>
    </row>
    <row r="76" spans="1:12" ht="12.75">
      <c r="A76" s="7"/>
      <c r="B76" t="s">
        <v>65</v>
      </c>
      <c r="C76" s="8">
        <f>SUM(D76:L76)</f>
        <v>5958</v>
      </c>
      <c r="D76" s="8">
        <v>1924</v>
      </c>
      <c r="E76" s="8">
        <v>2184</v>
      </c>
      <c r="F76" s="8">
        <v>223</v>
      </c>
      <c r="G76" s="8">
        <v>0</v>
      </c>
      <c r="H76" s="8">
        <v>60</v>
      </c>
      <c r="I76" s="8">
        <v>40</v>
      </c>
      <c r="J76" s="8">
        <v>24</v>
      </c>
      <c r="K76" s="8">
        <v>3</v>
      </c>
      <c r="L76" s="8">
        <v>1500</v>
      </c>
    </row>
    <row r="77" spans="2:12" ht="12.75">
      <c r="B77" t="s">
        <v>83</v>
      </c>
      <c r="C77" s="8">
        <f>SUM(D77:L77)</f>
        <v>271662</v>
      </c>
      <c r="D77" s="8">
        <v>88862</v>
      </c>
      <c r="E77" s="8">
        <v>114636</v>
      </c>
      <c r="F77" s="8">
        <v>12210</v>
      </c>
      <c r="G77" s="8">
        <v>2</v>
      </c>
      <c r="H77" s="8">
        <v>1108</v>
      </c>
      <c r="I77" s="8">
        <v>1752</v>
      </c>
      <c r="J77" s="8">
        <v>817</v>
      </c>
      <c r="K77" s="8">
        <v>741</v>
      </c>
      <c r="L77" s="8">
        <v>51534</v>
      </c>
    </row>
    <row r="78" spans="1:12" ht="12.75">
      <c r="A78" s="7" t="s">
        <v>123</v>
      </c>
      <c r="C78" s="8">
        <f>SUM(D78:L78)</f>
        <v>287013</v>
      </c>
      <c r="D78" s="8">
        <f>SUM(D75:D77)</f>
        <v>93822</v>
      </c>
      <c r="E78" s="8">
        <f aca="true" t="shared" si="19" ref="E78:L78">SUM(E75:E77)</f>
        <v>120984</v>
      </c>
      <c r="F78" s="8">
        <f t="shared" si="19"/>
        <v>12774</v>
      </c>
      <c r="G78" s="8">
        <f t="shared" si="19"/>
        <v>2</v>
      </c>
      <c r="H78" s="8">
        <f t="shared" si="19"/>
        <v>1256</v>
      </c>
      <c r="I78" s="8">
        <f t="shared" si="19"/>
        <v>1853</v>
      </c>
      <c r="J78" s="8">
        <f t="shared" si="19"/>
        <v>864</v>
      </c>
      <c r="K78" s="8">
        <f t="shared" si="19"/>
        <v>776</v>
      </c>
      <c r="L78" s="8">
        <f t="shared" si="19"/>
        <v>54682</v>
      </c>
    </row>
    <row r="79" spans="1:12" ht="12.75">
      <c r="A79" s="7"/>
      <c r="B79" s="7" t="s">
        <v>10</v>
      </c>
      <c r="D79" s="9">
        <f>IF($C$78&gt;0,D78/$C$78,"0.0%")</f>
        <v>0.32689111643026625</v>
      </c>
      <c r="E79" s="9">
        <f aca="true" t="shared" si="20" ref="E79:L79">IF($C$78&gt;0,E78/$C$78,"0.0%")</f>
        <v>0.4215279447272423</v>
      </c>
      <c r="F79" s="9">
        <f t="shared" si="20"/>
        <v>0.04450669481870159</v>
      </c>
      <c r="G79" s="9">
        <f t="shared" si="20"/>
        <v>6.968325476546359E-06</v>
      </c>
      <c r="H79" s="9">
        <f t="shared" si="20"/>
        <v>0.004376108399271113</v>
      </c>
      <c r="I79" s="9">
        <f t="shared" si="20"/>
        <v>0.006456153554020201</v>
      </c>
      <c r="J79" s="9">
        <f t="shared" si="20"/>
        <v>0.003010316605868027</v>
      </c>
      <c r="K79" s="9">
        <f t="shared" si="20"/>
        <v>0.002703710284899987</v>
      </c>
      <c r="L79" s="9">
        <f t="shared" si="20"/>
        <v>0.19052098685425398</v>
      </c>
    </row>
    <row r="81" ht="12.75">
      <c r="A81" s="7" t="s">
        <v>6</v>
      </c>
    </row>
    <row r="82" spans="1:12" ht="12.75">
      <c r="A82" s="7"/>
      <c r="B82" t="s">
        <v>19</v>
      </c>
      <c r="C82" s="8">
        <f>SUM(D82:L82)</f>
        <v>83485</v>
      </c>
      <c r="D82" s="8">
        <v>41106</v>
      </c>
      <c r="E82" s="8">
        <v>23269</v>
      </c>
      <c r="F82" s="8">
        <v>2435</v>
      </c>
      <c r="G82" s="8">
        <v>0</v>
      </c>
      <c r="H82" s="8">
        <v>250</v>
      </c>
      <c r="I82" s="8">
        <v>319</v>
      </c>
      <c r="J82" s="8">
        <v>153</v>
      </c>
      <c r="K82" s="8">
        <v>376</v>
      </c>
      <c r="L82" s="8">
        <v>15577</v>
      </c>
    </row>
    <row r="83" spans="1:12" ht="12.75">
      <c r="A83" s="7"/>
      <c r="B83" t="s">
        <v>80</v>
      </c>
      <c r="C83" s="8">
        <f>SUM(D83:L83)</f>
        <v>10563</v>
      </c>
      <c r="D83">
        <v>3743</v>
      </c>
      <c r="E83">
        <v>4383</v>
      </c>
      <c r="F83">
        <v>362</v>
      </c>
      <c r="G83">
        <v>0</v>
      </c>
      <c r="H83">
        <v>33</v>
      </c>
      <c r="I83">
        <v>63</v>
      </c>
      <c r="J83">
        <v>59</v>
      </c>
      <c r="K83">
        <v>13</v>
      </c>
      <c r="L83">
        <v>1907</v>
      </c>
    </row>
    <row r="84" spans="2:12" ht="12.75">
      <c r="B84" t="s">
        <v>29</v>
      </c>
      <c r="C84" s="8">
        <f>SUM(D84:L84)</f>
        <v>190800</v>
      </c>
      <c r="D84" s="8">
        <v>82321</v>
      </c>
      <c r="E84" s="8">
        <v>74181</v>
      </c>
      <c r="F84" s="8">
        <v>4330</v>
      </c>
      <c r="G84" s="8">
        <v>0</v>
      </c>
      <c r="H84" s="8">
        <v>596</v>
      </c>
      <c r="I84" s="8">
        <v>672</v>
      </c>
      <c r="J84" s="8">
        <v>488</v>
      </c>
      <c r="K84" s="8">
        <v>1019</v>
      </c>
      <c r="L84" s="8">
        <v>27193</v>
      </c>
    </row>
    <row r="85" spans="1:12" ht="12.75">
      <c r="A85" s="7" t="s">
        <v>123</v>
      </c>
      <c r="C85" s="8">
        <f>SUM(D85:L85)</f>
        <v>284848</v>
      </c>
      <c r="D85" s="8">
        <f>SUM(D82:D84)</f>
        <v>127170</v>
      </c>
      <c r="E85" s="8">
        <f aca="true" t="shared" si="21" ref="E85:L85">SUM(E82:E84)</f>
        <v>101833</v>
      </c>
      <c r="F85" s="8">
        <f t="shared" si="21"/>
        <v>7127</v>
      </c>
      <c r="G85" s="8">
        <f t="shared" si="21"/>
        <v>0</v>
      </c>
      <c r="H85" s="8">
        <f t="shared" si="21"/>
        <v>879</v>
      </c>
      <c r="I85" s="8">
        <f t="shared" si="21"/>
        <v>1054</v>
      </c>
      <c r="J85" s="8">
        <f t="shared" si="21"/>
        <v>700</v>
      </c>
      <c r="K85" s="8">
        <f t="shared" si="21"/>
        <v>1408</v>
      </c>
      <c r="L85" s="8">
        <f t="shared" si="21"/>
        <v>44677</v>
      </c>
    </row>
    <row r="86" spans="1:12" ht="12.75">
      <c r="A86" s="7"/>
      <c r="B86" s="7" t="s">
        <v>10</v>
      </c>
      <c r="C86" s="8"/>
      <c r="D86" s="9">
        <f>IF($C$85&gt;0,D85/$C$85,"0.0%")</f>
        <v>0.4464486322529911</v>
      </c>
      <c r="E86" s="9">
        <f aca="true" t="shared" si="22" ref="E86:L86">IF($C$85&gt;0,E85/$C$85,"0.0%")</f>
        <v>0.35749943829691627</v>
      </c>
      <c r="F86" s="9">
        <f t="shared" si="22"/>
        <v>0.025020361736785936</v>
      </c>
      <c r="G86" s="9">
        <f t="shared" si="22"/>
        <v>0</v>
      </c>
      <c r="H86" s="9">
        <f t="shared" si="22"/>
        <v>0.0030858563163511767</v>
      </c>
      <c r="I86" s="9">
        <f t="shared" si="22"/>
        <v>0.0037002190642026625</v>
      </c>
      <c r="J86" s="9">
        <f t="shared" si="22"/>
        <v>0.002457450991405943</v>
      </c>
      <c r="K86" s="9">
        <f t="shared" si="22"/>
        <v>0.004942987136999382</v>
      </c>
      <c r="L86" s="9">
        <f t="shared" si="22"/>
        <v>0.15684505420434758</v>
      </c>
    </row>
    <row r="88" ht="12.75">
      <c r="A88" s="7" t="s">
        <v>7</v>
      </c>
    </row>
    <row r="89" spans="1:12" ht="12.75">
      <c r="A89" s="7"/>
      <c r="B89" t="s">
        <v>29</v>
      </c>
      <c r="C89" s="8">
        <f>SUM(D89:L89)</f>
        <v>74036</v>
      </c>
      <c r="D89" s="8">
        <v>28692</v>
      </c>
      <c r="E89" s="8">
        <v>28803</v>
      </c>
      <c r="F89" s="8">
        <v>2147</v>
      </c>
      <c r="G89" s="8">
        <v>0</v>
      </c>
      <c r="H89" s="8">
        <v>186</v>
      </c>
      <c r="I89" s="8">
        <v>340</v>
      </c>
      <c r="J89" s="8">
        <v>141</v>
      </c>
      <c r="K89" s="8">
        <v>502</v>
      </c>
      <c r="L89" s="8">
        <v>13225</v>
      </c>
    </row>
    <row r="90" spans="2:12" ht="12.75">
      <c r="B90" t="s">
        <v>107</v>
      </c>
      <c r="C90" s="8">
        <f>SUM(D90:L90)</f>
        <v>223385</v>
      </c>
      <c r="D90" s="8">
        <v>92931</v>
      </c>
      <c r="E90" s="8">
        <v>85074</v>
      </c>
      <c r="F90" s="8">
        <v>5538</v>
      </c>
      <c r="G90" s="8">
        <v>0</v>
      </c>
      <c r="H90" s="8">
        <v>706</v>
      </c>
      <c r="I90" s="8">
        <v>997</v>
      </c>
      <c r="J90" s="8">
        <v>730</v>
      </c>
      <c r="K90" s="8">
        <v>2303</v>
      </c>
      <c r="L90" s="8">
        <v>35106</v>
      </c>
    </row>
    <row r="91" spans="1:12" ht="12.75">
      <c r="A91" s="7" t="s">
        <v>123</v>
      </c>
      <c r="C91" s="8">
        <f>SUM(D91:L91)</f>
        <v>297421</v>
      </c>
      <c r="D91" s="8">
        <f>SUM(D89:D90)</f>
        <v>121623</v>
      </c>
      <c r="E91" s="8">
        <f aca="true" t="shared" si="23" ref="E91:L91">SUM(E89:E90)</f>
        <v>113877</v>
      </c>
      <c r="F91" s="8">
        <f t="shared" si="23"/>
        <v>7685</v>
      </c>
      <c r="G91" s="8">
        <f t="shared" si="23"/>
        <v>0</v>
      </c>
      <c r="H91" s="8">
        <f t="shared" si="23"/>
        <v>892</v>
      </c>
      <c r="I91" s="8">
        <f t="shared" si="23"/>
        <v>1337</v>
      </c>
      <c r="J91" s="8">
        <f t="shared" si="23"/>
        <v>871</v>
      </c>
      <c r="K91" s="8">
        <f t="shared" si="23"/>
        <v>2805</v>
      </c>
      <c r="L91" s="8">
        <f t="shared" si="23"/>
        <v>48331</v>
      </c>
    </row>
    <row r="92" spans="1:12" ht="12.75">
      <c r="A92" s="7"/>
      <c r="B92" s="7" t="s">
        <v>10</v>
      </c>
      <c r="D92" s="9">
        <f>IF($C$91&gt;0,D91/$C$91,"0.0%")</f>
        <v>0.40892539531505845</v>
      </c>
      <c r="E92" s="9">
        <f aca="true" t="shared" si="24" ref="E92:L92">IF($C$91&gt;0,E91/$C$91,"0.0%")</f>
        <v>0.3828815046684666</v>
      </c>
      <c r="F92" s="9">
        <f t="shared" si="24"/>
        <v>0.025838794167190614</v>
      </c>
      <c r="G92" s="9">
        <f t="shared" si="24"/>
        <v>0</v>
      </c>
      <c r="H92" s="9">
        <f t="shared" si="24"/>
        <v>0.0029991157315724173</v>
      </c>
      <c r="I92" s="9">
        <f t="shared" si="24"/>
        <v>0.004495311359991393</v>
      </c>
      <c r="J92" s="9">
        <f t="shared" si="24"/>
        <v>0.0029285087468605107</v>
      </c>
      <c r="K92" s="9">
        <f t="shared" si="24"/>
        <v>0.009431075815090393</v>
      </c>
      <c r="L92" s="9">
        <f t="shared" si="24"/>
        <v>0.16250029419576964</v>
      </c>
    </row>
    <row r="94" ht="12.75">
      <c r="A94" s="7" t="s">
        <v>8</v>
      </c>
    </row>
    <row r="95" spans="2:12" ht="12.75">
      <c r="B95" t="s">
        <v>124</v>
      </c>
      <c r="C95" s="8">
        <f>SUM(D95:L95)</f>
        <v>350171</v>
      </c>
      <c r="D95" s="8">
        <v>174174</v>
      </c>
      <c r="E95" s="8">
        <v>90392</v>
      </c>
      <c r="F95" s="8">
        <v>8152</v>
      </c>
      <c r="G95" s="8">
        <v>0</v>
      </c>
      <c r="H95" s="8">
        <v>2587</v>
      </c>
      <c r="I95" s="8">
        <v>1690</v>
      </c>
      <c r="J95" s="8">
        <v>849</v>
      </c>
      <c r="K95" s="8">
        <v>2178</v>
      </c>
      <c r="L95" s="8">
        <v>70149</v>
      </c>
    </row>
    <row r="96" spans="1:12" ht="12.75">
      <c r="A96" s="7" t="s">
        <v>123</v>
      </c>
      <c r="C96" s="8">
        <f>SUM(D96:L96)</f>
        <v>350171</v>
      </c>
      <c r="D96" s="8">
        <f>SUM(D95)</f>
        <v>174174</v>
      </c>
      <c r="E96" s="8">
        <f aca="true" t="shared" si="25" ref="E96:L96">SUM(E95)</f>
        <v>90392</v>
      </c>
      <c r="F96" s="8">
        <f t="shared" si="25"/>
        <v>8152</v>
      </c>
      <c r="G96" s="8">
        <f t="shared" si="25"/>
        <v>0</v>
      </c>
      <c r="H96" s="8">
        <f t="shared" si="25"/>
        <v>2587</v>
      </c>
      <c r="I96" s="8">
        <f t="shared" si="25"/>
        <v>1690</v>
      </c>
      <c r="J96" s="8">
        <f t="shared" si="25"/>
        <v>849</v>
      </c>
      <c r="K96" s="8">
        <f t="shared" si="25"/>
        <v>2178</v>
      </c>
      <c r="L96" s="8">
        <f t="shared" si="25"/>
        <v>70149</v>
      </c>
    </row>
    <row r="97" spans="1:12" ht="12.75">
      <c r="A97" s="7"/>
      <c r="B97" s="7" t="s">
        <v>10</v>
      </c>
      <c r="D97" s="9">
        <f>IF($C$96&gt;0,D96/$C$96,"0.00%")</f>
        <v>0.4973969860439614</v>
      </c>
      <c r="E97" s="9">
        <f aca="true" t="shared" si="26" ref="E97:L97">IF($C$96&gt;0,E96/$C$96,"0.00%")</f>
        <v>0.2581367389075623</v>
      </c>
      <c r="F97" s="9">
        <f t="shared" si="26"/>
        <v>0.023280054601894504</v>
      </c>
      <c r="G97" s="9">
        <f t="shared" si="26"/>
        <v>0</v>
      </c>
      <c r="H97" s="9">
        <f t="shared" si="26"/>
        <v>0.00738781909409974</v>
      </c>
      <c r="I97" s="9">
        <f t="shared" si="26"/>
        <v>0.004826213478557619</v>
      </c>
      <c r="J97" s="9">
        <f t="shared" si="26"/>
        <v>0.0024245297297606026</v>
      </c>
      <c r="K97" s="9">
        <f t="shared" si="26"/>
        <v>0.006219818317336387</v>
      </c>
      <c r="L97" s="9">
        <f t="shared" si="26"/>
        <v>0.20032783982682748</v>
      </c>
    </row>
    <row r="99" ht="12.75">
      <c r="A99" s="7" t="s">
        <v>91</v>
      </c>
    </row>
    <row r="100" spans="2:12" ht="12.75">
      <c r="B100" t="s">
        <v>89</v>
      </c>
      <c r="C100" s="8">
        <f>SUM(D100:L100)</f>
        <v>415857</v>
      </c>
      <c r="D100" s="8">
        <v>232843</v>
      </c>
      <c r="E100" s="8">
        <v>36800</v>
      </c>
      <c r="F100" s="8">
        <v>7326</v>
      </c>
      <c r="G100" s="8">
        <v>0</v>
      </c>
      <c r="H100" s="8">
        <v>7960</v>
      </c>
      <c r="I100" s="8">
        <v>2358</v>
      </c>
      <c r="J100" s="8">
        <v>1476</v>
      </c>
      <c r="K100" s="8">
        <v>818</v>
      </c>
      <c r="L100" s="8">
        <v>126276</v>
      </c>
    </row>
    <row r="101" spans="1:12" ht="12.75">
      <c r="A101" s="7" t="s">
        <v>123</v>
      </c>
      <c r="C101" s="8">
        <f>SUM(D101:L101)</f>
        <v>415857</v>
      </c>
      <c r="D101" s="8">
        <f>SUM(D100)</f>
        <v>232843</v>
      </c>
      <c r="E101" s="8">
        <f aca="true" t="shared" si="27" ref="E101:L101">SUM(E100)</f>
        <v>36800</v>
      </c>
      <c r="F101" s="8">
        <f t="shared" si="27"/>
        <v>7326</v>
      </c>
      <c r="G101" s="8">
        <f t="shared" si="27"/>
        <v>0</v>
      </c>
      <c r="H101" s="8">
        <f t="shared" si="27"/>
        <v>7960</v>
      </c>
      <c r="I101" s="8">
        <f t="shared" si="27"/>
        <v>2358</v>
      </c>
      <c r="J101" s="8">
        <f t="shared" si="27"/>
        <v>1476</v>
      </c>
      <c r="K101" s="8">
        <f t="shared" si="27"/>
        <v>818</v>
      </c>
      <c r="L101" s="8">
        <f t="shared" si="27"/>
        <v>126276</v>
      </c>
    </row>
    <row r="102" spans="1:12" ht="12.75">
      <c r="A102" s="7"/>
      <c r="B102" s="7" t="s">
        <v>10</v>
      </c>
      <c r="D102" s="9">
        <f>IF($C$101&gt;0,D101/$C$101,"0.0%")</f>
        <v>0.5599112194816969</v>
      </c>
      <c r="E102" s="9">
        <f aca="true" t="shared" si="28" ref="E102:L102">IF($C$101&gt;0,E101/$C$101,"0.0%")</f>
        <v>0.08849195757195381</v>
      </c>
      <c r="F102" s="9">
        <f t="shared" si="28"/>
        <v>0.017616632640547112</v>
      </c>
      <c r="G102" s="9">
        <f t="shared" si="28"/>
        <v>0</v>
      </c>
      <c r="H102" s="9">
        <f t="shared" si="28"/>
        <v>0.01914119517045523</v>
      </c>
      <c r="I102" s="9">
        <f t="shared" si="28"/>
        <v>0.005670218368333345</v>
      </c>
      <c r="J102" s="9">
        <f t="shared" si="28"/>
        <v>0.0035492969939185824</v>
      </c>
      <c r="K102" s="9">
        <f t="shared" si="28"/>
        <v>0.0019670223177678864</v>
      </c>
      <c r="L102" s="9">
        <f t="shared" si="28"/>
        <v>0.3036524574553272</v>
      </c>
    </row>
    <row r="104" ht="12.75">
      <c r="A104" s="7" t="s">
        <v>9</v>
      </c>
    </row>
    <row r="105" spans="1:12" ht="12.75">
      <c r="A105" s="7"/>
      <c r="B105" t="s">
        <v>5</v>
      </c>
      <c r="C105" s="8">
        <f>SUM(D105:L105)</f>
        <v>371207</v>
      </c>
      <c r="D105" s="8">
        <v>237264</v>
      </c>
      <c r="E105" s="8">
        <v>32412</v>
      </c>
      <c r="F105" s="8">
        <v>5963</v>
      </c>
      <c r="G105" s="8">
        <v>2</v>
      </c>
      <c r="H105" s="8">
        <v>7376</v>
      </c>
      <c r="I105" s="8">
        <v>1469</v>
      </c>
      <c r="J105" s="8">
        <v>1711</v>
      </c>
      <c r="K105" s="8">
        <v>9616</v>
      </c>
      <c r="L105" s="8">
        <v>75394</v>
      </c>
    </row>
    <row r="106" spans="2:12" ht="12.75">
      <c r="B106" t="s">
        <v>89</v>
      </c>
      <c r="C106" s="8">
        <f>SUM(D106:L106)</f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</row>
    <row r="107" spans="1:12" ht="12.75">
      <c r="A107" s="7" t="s">
        <v>123</v>
      </c>
      <c r="C107" s="8">
        <f>SUM(D107:L107)</f>
        <v>371207</v>
      </c>
      <c r="D107" s="8">
        <f>SUM(D105:D106)</f>
        <v>237264</v>
      </c>
      <c r="E107" s="8">
        <f aca="true" t="shared" si="29" ref="E107:L107">SUM(E105:E106)</f>
        <v>32412</v>
      </c>
      <c r="F107" s="8">
        <f t="shared" si="29"/>
        <v>5963</v>
      </c>
      <c r="G107" s="8">
        <f t="shared" si="29"/>
        <v>2</v>
      </c>
      <c r="H107" s="8">
        <f t="shared" si="29"/>
        <v>7376</v>
      </c>
      <c r="I107" s="8">
        <f t="shared" si="29"/>
        <v>1469</v>
      </c>
      <c r="J107" s="8">
        <f t="shared" si="29"/>
        <v>1711</v>
      </c>
      <c r="K107" s="8">
        <f t="shared" si="29"/>
        <v>9616</v>
      </c>
      <c r="L107" s="8">
        <f t="shared" si="29"/>
        <v>75394</v>
      </c>
    </row>
    <row r="108" spans="1:12" ht="12.75">
      <c r="A108" s="7"/>
      <c r="B108" s="7" t="s">
        <v>10</v>
      </c>
      <c r="D108" s="9">
        <f>IF($C$107&gt;0,D107/$C$107,"0.0%")</f>
        <v>0.6391689811883935</v>
      </c>
      <c r="E108" s="9">
        <f aca="true" t="shared" si="30" ref="E108:L108">IF($C$107&gt;0,E107/$C$107,"0.0%")</f>
        <v>0.08731516377654516</v>
      </c>
      <c r="F108" s="9">
        <f t="shared" si="30"/>
        <v>0.016063813451793744</v>
      </c>
      <c r="G108" s="9">
        <f t="shared" si="30"/>
        <v>5.387829432095839E-06</v>
      </c>
      <c r="H108" s="9">
        <f t="shared" si="30"/>
        <v>0.019870314945569453</v>
      </c>
      <c r="I108" s="9">
        <f t="shared" si="30"/>
        <v>0.003957360717874394</v>
      </c>
      <c r="J108" s="9">
        <f t="shared" si="30"/>
        <v>0.00460928807915799</v>
      </c>
      <c r="K108" s="9">
        <f t="shared" si="30"/>
        <v>0.025904683909516793</v>
      </c>
      <c r="L108" s="9">
        <f t="shared" si="30"/>
        <v>0.20310500610171683</v>
      </c>
    </row>
    <row r="110" ht="12.75">
      <c r="A110" s="7" t="s">
        <v>95</v>
      </c>
    </row>
    <row r="111" spans="1:12" ht="12.75">
      <c r="A111" s="7"/>
      <c r="B111" t="s">
        <v>89</v>
      </c>
      <c r="C111" s="8">
        <f>SUM(D111:L111)</f>
        <v>54532</v>
      </c>
      <c r="D111" s="8">
        <v>29190</v>
      </c>
      <c r="E111" s="8">
        <v>6271</v>
      </c>
      <c r="F111" s="8">
        <v>947</v>
      </c>
      <c r="G111" s="8">
        <v>0</v>
      </c>
      <c r="H111" s="8">
        <v>590</v>
      </c>
      <c r="I111" s="8">
        <v>242</v>
      </c>
      <c r="J111" s="8">
        <v>188</v>
      </c>
      <c r="K111" s="8">
        <v>103</v>
      </c>
      <c r="L111" s="8">
        <v>17001</v>
      </c>
    </row>
    <row r="112" spans="2:12" ht="12.75">
      <c r="B112" t="s">
        <v>94</v>
      </c>
      <c r="C112" s="8">
        <f>SUM(D112:L112)</f>
        <v>271015</v>
      </c>
      <c r="D112" s="8">
        <v>141040</v>
      </c>
      <c r="E112" s="8">
        <v>52271</v>
      </c>
      <c r="F112" s="8">
        <v>5686</v>
      </c>
      <c r="G112" s="8">
        <v>2</v>
      </c>
      <c r="H112" s="8">
        <v>1920</v>
      </c>
      <c r="I112" s="8">
        <v>1142</v>
      </c>
      <c r="J112" s="8">
        <v>579</v>
      </c>
      <c r="K112" s="8">
        <v>736</v>
      </c>
      <c r="L112" s="8">
        <v>67639</v>
      </c>
    </row>
    <row r="113" spans="1:12" ht="12.75">
      <c r="A113" s="7" t="s">
        <v>123</v>
      </c>
      <c r="C113" s="8">
        <f>SUM(D113:L113)</f>
        <v>325547</v>
      </c>
      <c r="D113" s="8">
        <f>SUM(D111:D112)</f>
        <v>170230</v>
      </c>
      <c r="E113" s="8">
        <f aca="true" t="shared" si="31" ref="E113:L113">SUM(E111:E112)</f>
        <v>58542</v>
      </c>
      <c r="F113" s="8">
        <f t="shared" si="31"/>
        <v>6633</v>
      </c>
      <c r="G113" s="8">
        <f t="shared" si="31"/>
        <v>2</v>
      </c>
      <c r="H113" s="8">
        <f t="shared" si="31"/>
        <v>2510</v>
      </c>
      <c r="I113" s="8">
        <f t="shared" si="31"/>
        <v>1384</v>
      </c>
      <c r="J113" s="8">
        <f t="shared" si="31"/>
        <v>767</v>
      </c>
      <c r="K113" s="8">
        <f t="shared" si="31"/>
        <v>839</v>
      </c>
      <c r="L113" s="8">
        <f t="shared" si="31"/>
        <v>84640</v>
      </c>
    </row>
    <row r="114" spans="1:12" ht="12.75">
      <c r="A114" s="7"/>
      <c r="B114" s="7" t="s">
        <v>10</v>
      </c>
      <c r="D114" s="9">
        <f>IF($C$113&gt;0,D113/$C$113,"0.0%")</f>
        <v>0.5229045268425143</v>
      </c>
      <c r="E114" s="9">
        <f aca="true" t="shared" si="32" ref="E114:L114">IF($C$113&gt;0,E113/$C$113,"0.0%")</f>
        <v>0.17982656882109188</v>
      </c>
      <c r="F114" s="9">
        <f t="shared" si="32"/>
        <v>0.020374938180969263</v>
      </c>
      <c r="G114" s="9">
        <f t="shared" si="32"/>
        <v>6.1435061604008025E-06</v>
      </c>
      <c r="H114" s="9">
        <f t="shared" si="32"/>
        <v>0.007710100231303007</v>
      </c>
      <c r="I114" s="9">
        <f t="shared" si="32"/>
        <v>0.0042513062629973555</v>
      </c>
      <c r="J114" s="9">
        <f t="shared" si="32"/>
        <v>0.0023560346125137076</v>
      </c>
      <c r="K114" s="9">
        <f t="shared" si="32"/>
        <v>0.0025772008342881364</v>
      </c>
      <c r="L114" s="9">
        <f t="shared" si="32"/>
        <v>0.25999318070816196</v>
      </c>
    </row>
    <row r="116" ht="12.75">
      <c r="A116" s="7" t="s">
        <v>99</v>
      </c>
    </row>
    <row r="117" spans="1:12" ht="12.75">
      <c r="A117" s="7"/>
      <c r="B117" t="s">
        <v>5</v>
      </c>
      <c r="C117" s="8">
        <f>SUM(D117:L117)</f>
        <v>295373</v>
      </c>
      <c r="D117" s="8">
        <v>146109</v>
      </c>
      <c r="E117" s="8">
        <v>66627</v>
      </c>
      <c r="F117" s="8">
        <v>6727</v>
      </c>
      <c r="G117" s="8">
        <v>1</v>
      </c>
      <c r="H117" s="8">
        <v>1582</v>
      </c>
      <c r="I117" s="8">
        <v>1307</v>
      </c>
      <c r="J117" s="8">
        <v>789</v>
      </c>
      <c r="K117" s="8">
        <v>6865</v>
      </c>
      <c r="L117" s="8">
        <v>65366</v>
      </c>
    </row>
    <row r="118" spans="2:12" ht="12.75">
      <c r="B118" t="s">
        <v>19</v>
      </c>
      <c r="C118" s="8">
        <f>SUM(D118:L118)</f>
        <v>34681</v>
      </c>
      <c r="D118" s="8">
        <v>13371</v>
      </c>
      <c r="E118" s="8">
        <v>11090</v>
      </c>
      <c r="F118" s="8">
        <v>820</v>
      </c>
      <c r="G118" s="8">
        <v>0</v>
      </c>
      <c r="H118" s="8">
        <v>112</v>
      </c>
      <c r="I118" s="8">
        <v>152</v>
      </c>
      <c r="J118" s="8">
        <v>35</v>
      </c>
      <c r="K118" s="8">
        <v>154</v>
      </c>
      <c r="L118" s="8">
        <v>8947</v>
      </c>
    </row>
    <row r="119" spans="1:12" ht="12.75">
      <c r="A119" s="7" t="s">
        <v>123</v>
      </c>
      <c r="C119" s="8">
        <f>SUM(D119:L119)</f>
        <v>330054</v>
      </c>
      <c r="D119" s="8">
        <f>SUM(D117:D118)</f>
        <v>159480</v>
      </c>
      <c r="E119" s="8">
        <f aca="true" t="shared" si="33" ref="E119:L119">SUM(E117:E118)</f>
        <v>77717</v>
      </c>
      <c r="F119" s="8">
        <f t="shared" si="33"/>
        <v>7547</v>
      </c>
      <c r="G119" s="8">
        <f t="shared" si="33"/>
        <v>1</v>
      </c>
      <c r="H119" s="8">
        <f t="shared" si="33"/>
        <v>1694</v>
      </c>
      <c r="I119" s="8">
        <f t="shared" si="33"/>
        <v>1459</v>
      </c>
      <c r="J119" s="8">
        <f t="shared" si="33"/>
        <v>824</v>
      </c>
      <c r="K119" s="8">
        <f t="shared" si="33"/>
        <v>7019</v>
      </c>
      <c r="L119" s="8">
        <f t="shared" si="33"/>
        <v>74313</v>
      </c>
    </row>
    <row r="120" spans="1:12" ht="12.75">
      <c r="A120" s="7"/>
      <c r="B120" s="7" t="s">
        <v>10</v>
      </c>
      <c r="D120" s="9">
        <f>IF($C$119&gt;0,D119/$C$119,"0.0%")</f>
        <v>0.48319365921940044</v>
      </c>
      <c r="E120" s="9">
        <f aca="true" t="shared" si="34" ref="E120:L120">IF($C$119&gt;0,E119/$C$119,"0.0%")</f>
        <v>0.23546752955576966</v>
      </c>
      <c r="F120" s="9">
        <f t="shared" si="34"/>
        <v>0.022865955267925855</v>
      </c>
      <c r="G120" s="9">
        <f t="shared" si="34"/>
        <v>3.029807243663158E-06</v>
      </c>
      <c r="H120" s="9">
        <f t="shared" si="34"/>
        <v>0.00513249347076539</v>
      </c>
      <c r="I120" s="9">
        <f t="shared" si="34"/>
        <v>0.0044204887685045475</v>
      </c>
      <c r="J120" s="9">
        <f t="shared" si="34"/>
        <v>0.002496561168778442</v>
      </c>
      <c r="K120" s="9">
        <f t="shared" si="34"/>
        <v>0.021266217043271706</v>
      </c>
      <c r="L120" s="9">
        <f t="shared" si="34"/>
        <v>0.22515406569834026</v>
      </c>
    </row>
    <row r="122" ht="12.75">
      <c r="A122" s="7" t="s">
        <v>100</v>
      </c>
    </row>
    <row r="123" spans="2:12" ht="12.75">
      <c r="B123" t="s">
        <v>24</v>
      </c>
      <c r="C123" s="8">
        <f>SUM(D123:L123)</f>
        <v>84635</v>
      </c>
      <c r="D123" s="8">
        <v>45894</v>
      </c>
      <c r="E123" s="8">
        <v>22240</v>
      </c>
      <c r="F123" s="8">
        <v>1703</v>
      </c>
      <c r="G123" s="8">
        <v>0</v>
      </c>
      <c r="H123" s="8">
        <v>342</v>
      </c>
      <c r="I123" s="8">
        <v>309</v>
      </c>
      <c r="J123" s="8">
        <v>341</v>
      </c>
      <c r="K123" s="8">
        <v>948</v>
      </c>
      <c r="L123" s="8">
        <v>12858</v>
      </c>
    </row>
    <row r="124" spans="2:12" ht="12.75">
      <c r="B124" t="s">
        <v>58</v>
      </c>
      <c r="C124" s="8">
        <f>SUM(D124:L124)</f>
        <v>28037</v>
      </c>
      <c r="D124" s="8">
        <v>10477</v>
      </c>
      <c r="E124" s="8">
        <v>12551</v>
      </c>
      <c r="F124" s="8">
        <v>663</v>
      </c>
      <c r="G124" s="8">
        <v>0</v>
      </c>
      <c r="H124" s="8">
        <v>64</v>
      </c>
      <c r="I124" s="8">
        <v>98</v>
      </c>
      <c r="J124" s="8">
        <v>51</v>
      </c>
      <c r="K124" s="8">
        <v>98</v>
      </c>
      <c r="L124" s="8">
        <v>4035</v>
      </c>
    </row>
    <row r="125" spans="2:12" ht="12.75">
      <c r="B125" t="s">
        <v>63</v>
      </c>
      <c r="C125" s="8">
        <f>SUM(D125:L125)</f>
        <v>91359</v>
      </c>
      <c r="D125" s="8">
        <v>41305</v>
      </c>
      <c r="E125" s="8">
        <v>32000</v>
      </c>
      <c r="F125" s="8">
        <v>2574</v>
      </c>
      <c r="G125" s="8">
        <v>0</v>
      </c>
      <c r="H125" s="8">
        <v>587</v>
      </c>
      <c r="I125" s="8">
        <v>343</v>
      </c>
      <c r="J125" s="8">
        <v>272</v>
      </c>
      <c r="K125" s="8">
        <v>97</v>
      </c>
      <c r="L125" s="8">
        <v>14181</v>
      </c>
    </row>
    <row r="126" spans="1:12" ht="12.75">
      <c r="A126" s="7" t="s">
        <v>123</v>
      </c>
      <c r="C126" s="8">
        <f>SUM(D126:L126)</f>
        <v>204031</v>
      </c>
      <c r="D126" s="8">
        <f>SUM(D123:D125)</f>
        <v>97676</v>
      </c>
      <c r="E126" s="8">
        <f aca="true" t="shared" si="35" ref="E126:L126">SUM(E123:E125)</f>
        <v>66791</v>
      </c>
      <c r="F126" s="8">
        <f t="shared" si="35"/>
        <v>4940</v>
      </c>
      <c r="G126" s="8">
        <f t="shared" si="35"/>
        <v>0</v>
      </c>
      <c r="H126" s="8">
        <f t="shared" si="35"/>
        <v>993</v>
      </c>
      <c r="I126" s="8">
        <f t="shared" si="35"/>
        <v>750</v>
      </c>
      <c r="J126" s="8">
        <f t="shared" si="35"/>
        <v>664</v>
      </c>
      <c r="K126" s="8">
        <f t="shared" si="35"/>
        <v>1143</v>
      </c>
      <c r="L126" s="8">
        <f t="shared" si="35"/>
        <v>31074</v>
      </c>
    </row>
    <row r="127" spans="1:12" ht="12.75">
      <c r="A127" s="7"/>
      <c r="B127" s="7" t="s">
        <v>10</v>
      </c>
      <c r="D127" s="9">
        <f>IF($C$126&gt;0,D126/$C$126,"0.0%")</f>
        <v>0.47873117320407194</v>
      </c>
      <c r="E127" s="9">
        <f aca="true" t="shared" si="36" ref="E127:L127">IF($C$126&gt;0,E126/$C$126,"0.0%")</f>
        <v>0.3273571173008023</v>
      </c>
      <c r="F127" s="9">
        <f t="shared" si="36"/>
        <v>0.024212006998936435</v>
      </c>
      <c r="G127" s="9">
        <f t="shared" si="36"/>
        <v>0</v>
      </c>
      <c r="H127" s="9">
        <f t="shared" si="36"/>
        <v>0.004866907479745725</v>
      </c>
      <c r="I127" s="9">
        <f t="shared" si="36"/>
        <v>0.003675911993765653</v>
      </c>
      <c r="J127" s="9">
        <f t="shared" si="36"/>
        <v>0.003254407418480525</v>
      </c>
      <c r="K127" s="9">
        <f t="shared" si="36"/>
        <v>0.0056020898784988555</v>
      </c>
      <c r="L127" s="9">
        <f t="shared" si="36"/>
        <v>0.15230038572569854</v>
      </c>
    </row>
    <row r="129" ht="12.75">
      <c r="A129" s="7" t="s">
        <v>67</v>
      </c>
    </row>
    <row r="130" spans="1:12" ht="12.75">
      <c r="A130" s="7"/>
      <c r="B130" t="s">
        <v>5</v>
      </c>
      <c r="C130" s="8">
        <f>SUM(D130:L130)</f>
        <v>78127</v>
      </c>
      <c r="D130" s="8">
        <v>36669</v>
      </c>
      <c r="E130" s="8">
        <v>14763</v>
      </c>
      <c r="F130" s="8">
        <v>1561</v>
      </c>
      <c r="G130" s="8">
        <v>0</v>
      </c>
      <c r="H130" s="8">
        <v>375</v>
      </c>
      <c r="I130" s="8">
        <v>318</v>
      </c>
      <c r="J130" s="8">
        <v>167</v>
      </c>
      <c r="K130" s="8">
        <v>2065</v>
      </c>
      <c r="L130" s="8">
        <v>22209</v>
      </c>
    </row>
    <row r="131" spans="2:12" ht="12.75">
      <c r="B131" t="s">
        <v>98</v>
      </c>
      <c r="C131" s="8">
        <f>SUM(D131:L131)</f>
        <v>200954</v>
      </c>
      <c r="D131" s="8">
        <v>86997</v>
      </c>
      <c r="E131" s="8">
        <v>41767</v>
      </c>
      <c r="F131" s="8">
        <v>3785</v>
      </c>
      <c r="G131" s="8">
        <v>0</v>
      </c>
      <c r="H131" s="8">
        <v>933</v>
      </c>
      <c r="I131" s="8">
        <v>1037</v>
      </c>
      <c r="J131" s="8">
        <v>448</v>
      </c>
      <c r="K131" s="8">
        <v>418</v>
      </c>
      <c r="L131" s="8">
        <v>65569</v>
      </c>
    </row>
    <row r="132" spans="1:12" ht="12.75">
      <c r="A132" s="7" t="s">
        <v>123</v>
      </c>
      <c r="C132" s="8">
        <f>SUM(D132:L132)</f>
        <v>279081</v>
      </c>
      <c r="D132" s="8">
        <f>SUM(D130:D131)</f>
        <v>123666</v>
      </c>
      <c r="E132" s="8">
        <f aca="true" t="shared" si="37" ref="E132:L132">SUM(E130:E131)</f>
        <v>56530</v>
      </c>
      <c r="F132" s="8">
        <f t="shared" si="37"/>
        <v>5346</v>
      </c>
      <c r="G132" s="8">
        <f t="shared" si="37"/>
        <v>0</v>
      </c>
      <c r="H132" s="8">
        <f t="shared" si="37"/>
        <v>1308</v>
      </c>
      <c r="I132" s="8">
        <f t="shared" si="37"/>
        <v>1355</v>
      </c>
      <c r="J132" s="8">
        <f t="shared" si="37"/>
        <v>615</v>
      </c>
      <c r="K132" s="8">
        <f t="shared" si="37"/>
        <v>2483</v>
      </c>
      <c r="L132" s="8">
        <f t="shared" si="37"/>
        <v>87778</v>
      </c>
    </row>
    <row r="133" spans="1:12" ht="12.75">
      <c r="A133" s="7"/>
      <c r="B133" s="7" t="s">
        <v>10</v>
      </c>
      <c r="D133" s="9">
        <f>IF($C$132&gt;0,D132/$C$132,"0.0%")</f>
        <v>0.4431186644737549</v>
      </c>
      <c r="E133" s="9">
        <f aca="true" t="shared" si="38" ref="E133:L133">IF($C$132&gt;0,E132/$C$132,"0.0%")</f>
        <v>0.20255768038669777</v>
      </c>
      <c r="F133" s="9">
        <f t="shared" si="38"/>
        <v>0.01915572898190848</v>
      </c>
      <c r="G133" s="9">
        <f t="shared" si="38"/>
        <v>0</v>
      </c>
      <c r="H133" s="9">
        <f t="shared" si="38"/>
        <v>0.004686811355842927</v>
      </c>
      <c r="I133" s="9">
        <f t="shared" si="38"/>
        <v>0.0048552212440115955</v>
      </c>
      <c r="J133" s="9">
        <f t="shared" si="38"/>
        <v>0.002203661302632569</v>
      </c>
      <c r="K133" s="9">
        <f t="shared" si="38"/>
        <v>0.008897058560059625</v>
      </c>
      <c r="L133" s="9">
        <f t="shared" si="38"/>
        <v>0.3145251736950921</v>
      </c>
    </row>
    <row r="135" ht="12.75">
      <c r="A135" s="7" t="s">
        <v>25</v>
      </c>
    </row>
    <row r="136" spans="1:12" ht="12.75">
      <c r="A136" s="7"/>
      <c r="B136" t="s">
        <v>94</v>
      </c>
      <c r="C136" s="8">
        <f>SUM(D136:L136)</f>
        <v>62826</v>
      </c>
      <c r="D136" s="8">
        <v>30147</v>
      </c>
      <c r="E136" s="8">
        <v>16084</v>
      </c>
      <c r="F136" s="8">
        <v>1186</v>
      </c>
      <c r="G136" s="8">
        <v>0</v>
      </c>
      <c r="H136" s="8">
        <v>512</v>
      </c>
      <c r="I136" s="8">
        <v>362</v>
      </c>
      <c r="J136" s="8">
        <v>98</v>
      </c>
      <c r="K136" s="8">
        <v>170</v>
      </c>
      <c r="L136" s="8">
        <v>14267</v>
      </c>
    </row>
    <row r="137" spans="1:12" ht="12.75">
      <c r="A137" s="7"/>
      <c r="B137" t="s">
        <v>98</v>
      </c>
      <c r="C137" s="8">
        <f>SUM(D137:L137)</f>
        <v>267032</v>
      </c>
      <c r="D137" s="8">
        <v>120037</v>
      </c>
      <c r="E137" s="8">
        <v>68291</v>
      </c>
      <c r="F137" s="8">
        <v>4999</v>
      </c>
      <c r="G137" s="8">
        <v>0</v>
      </c>
      <c r="H137" s="8">
        <v>1702</v>
      </c>
      <c r="I137" s="8">
        <v>1564</v>
      </c>
      <c r="J137" s="8">
        <v>415</v>
      </c>
      <c r="K137" s="8">
        <v>535</v>
      </c>
      <c r="L137" s="8">
        <v>69489</v>
      </c>
    </row>
    <row r="138" spans="2:12" ht="12.75">
      <c r="B138" t="s">
        <v>101</v>
      </c>
      <c r="C138" s="8">
        <f>SUM(D138:L138)</f>
        <v>33374</v>
      </c>
      <c r="D138" s="8">
        <v>15729</v>
      </c>
      <c r="E138" s="8">
        <v>7652</v>
      </c>
      <c r="F138" s="8">
        <v>884</v>
      </c>
      <c r="G138" s="8">
        <v>0</v>
      </c>
      <c r="H138" s="8">
        <v>802</v>
      </c>
      <c r="I138" s="8">
        <v>402</v>
      </c>
      <c r="J138" s="8">
        <v>89</v>
      </c>
      <c r="K138" s="8">
        <v>377</v>
      </c>
      <c r="L138" s="8">
        <v>7439</v>
      </c>
    </row>
    <row r="139" spans="1:12" ht="12.75">
      <c r="A139" s="7" t="s">
        <v>123</v>
      </c>
      <c r="C139" s="8">
        <f>SUM(D139:L139)</f>
        <v>363232</v>
      </c>
      <c r="D139" s="10">
        <f>SUM(D136:D138)</f>
        <v>165913</v>
      </c>
      <c r="E139" s="10">
        <f aca="true" t="shared" si="39" ref="E139:L139">SUM(E136:E138)</f>
        <v>92027</v>
      </c>
      <c r="F139" s="10">
        <f t="shared" si="39"/>
        <v>7069</v>
      </c>
      <c r="G139" s="10">
        <f t="shared" si="39"/>
        <v>0</v>
      </c>
      <c r="H139" s="10">
        <f t="shared" si="39"/>
        <v>3016</v>
      </c>
      <c r="I139" s="10">
        <f t="shared" si="39"/>
        <v>2328</v>
      </c>
      <c r="J139" s="10">
        <f t="shared" si="39"/>
        <v>602</v>
      </c>
      <c r="K139" s="10">
        <f t="shared" si="39"/>
        <v>1082</v>
      </c>
      <c r="L139" s="10">
        <f t="shared" si="39"/>
        <v>91195</v>
      </c>
    </row>
    <row r="140" spans="1:12" ht="12.75">
      <c r="A140" s="7"/>
      <c r="B140" s="7" t="s">
        <v>10</v>
      </c>
      <c r="D140" s="9">
        <f>IF($C$139&gt;0,D139/$C$139,"0.0%")</f>
        <v>0.45676867676856664</v>
      </c>
      <c r="E140" s="9">
        <f aca="true" t="shared" si="40" ref="E140:L140">IF($C$139&gt;0,E139/$C$139,"0.0%")</f>
        <v>0.25335598185181923</v>
      </c>
      <c r="F140" s="9">
        <f t="shared" si="40"/>
        <v>0.019461391066866354</v>
      </c>
      <c r="G140" s="9">
        <f t="shared" si="40"/>
        <v>0</v>
      </c>
      <c r="H140" s="9">
        <f t="shared" si="40"/>
        <v>0.008303233195313188</v>
      </c>
      <c r="I140" s="9">
        <f t="shared" si="40"/>
        <v>0.006409126949167474</v>
      </c>
      <c r="J140" s="9">
        <f t="shared" si="40"/>
        <v>0.0016573429653774997</v>
      </c>
      <c r="K140" s="9">
        <f t="shared" si="40"/>
        <v>0.002978812439432649</v>
      </c>
      <c r="L140" s="9">
        <f t="shared" si="40"/>
        <v>0.25106543476345694</v>
      </c>
    </row>
    <row r="142" ht="12.75">
      <c r="A142" s="7" t="s">
        <v>26</v>
      </c>
    </row>
    <row r="143" spans="2:12" ht="12.75">
      <c r="B143" t="s">
        <v>98</v>
      </c>
      <c r="C143" s="8">
        <f>SUM(D143:L143)</f>
        <v>278782</v>
      </c>
      <c r="D143" s="8">
        <v>133392</v>
      </c>
      <c r="E143" s="8">
        <v>63861</v>
      </c>
      <c r="F143" s="8">
        <v>6203</v>
      </c>
      <c r="G143" s="8">
        <v>0</v>
      </c>
      <c r="H143" s="8">
        <v>1499</v>
      </c>
      <c r="I143" s="8">
        <v>1443</v>
      </c>
      <c r="J143" s="8">
        <v>878</v>
      </c>
      <c r="K143" s="8">
        <v>534</v>
      </c>
      <c r="L143" s="8">
        <v>70972</v>
      </c>
    </row>
    <row r="144" spans="1:12" ht="12.75">
      <c r="A144" s="7" t="s">
        <v>123</v>
      </c>
      <c r="C144" s="8">
        <f>SUM(D144:L144)</f>
        <v>278782</v>
      </c>
      <c r="D144" s="8">
        <f>D143</f>
        <v>133392</v>
      </c>
      <c r="E144" s="8">
        <f aca="true" t="shared" si="41" ref="E144:L144">E143</f>
        <v>63861</v>
      </c>
      <c r="F144" s="8">
        <f t="shared" si="41"/>
        <v>6203</v>
      </c>
      <c r="G144" s="8">
        <f t="shared" si="41"/>
        <v>0</v>
      </c>
      <c r="H144" s="8">
        <f t="shared" si="41"/>
        <v>1499</v>
      </c>
      <c r="I144" s="8">
        <f t="shared" si="41"/>
        <v>1443</v>
      </c>
      <c r="J144" s="8">
        <f t="shared" si="41"/>
        <v>878</v>
      </c>
      <c r="K144" s="8">
        <f t="shared" si="41"/>
        <v>534</v>
      </c>
      <c r="L144" s="8">
        <f t="shared" si="41"/>
        <v>70972</v>
      </c>
    </row>
    <row r="145" spans="1:12" ht="12.75">
      <c r="A145" s="7"/>
      <c r="B145" s="7" t="s">
        <v>10</v>
      </c>
      <c r="D145" s="9">
        <f>IF($C$144&gt;0,D144/$C$144,"0.0%")</f>
        <v>0.47848139406417917</v>
      </c>
      <c r="E145" s="9">
        <f aca="true" t="shared" si="42" ref="E145:L145">IF($C$144&gt;0,E144/$C$144,"0.0%")</f>
        <v>0.22907146085471802</v>
      </c>
      <c r="F145" s="9">
        <f t="shared" si="42"/>
        <v>0.022250360496732215</v>
      </c>
      <c r="G145" s="9">
        <f t="shared" si="42"/>
        <v>0</v>
      </c>
      <c r="H145" s="9">
        <f t="shared" si="42"/>
        <v>0.005376961209834208</v>
      </c>
      <c r="I145" s="9">
        <f t="shared" si="42"/>
        <v>0.005176087408799707</v>
      </c>
      <c r="J145" s="9">
        <f t="shared" si="42"/>
        <v>0.0031494142376480546</v>
      </c>
      <c r="K145" s="9">
        <f t="shared" si="42"/>
        <v>0.0019154751741504114</v>
      </c>
      <c r="L145" s="9">
        <f t="shared" si="42"/>
        <v>0.2545788465539382</v>
      </c>
    </row>
    <row r="147" ht="12.75">
      <c r="A147" s="7" t="s">
        <v>27</v>
      </c>
    </row>
    <row r="148" spans="1:12" ht="12.75">
      <c r="A148" s="7"/>
      <c r="B148" t="s">
        <v>66</v>
      </c>
      <c r="C148" s="8">
        <f>SUM(D148:L148)</f>
        <v>158131</v>
      </c>
      <c r="D148" s="8">
        <v>83406</v>
      </c>
      <c r="E148" s="8">
        <v>39782</v>
      </c>
      <c r="F148" s="8">
        <v>3490</v>
      </c>
      <c r="G148" s="8">
        <v>0</v>
      </c>
      <c r="H148" s="8">
        <v>1083</v>
      </c>
      <c r="I148" s="8">
        <v>680</v>
      </c>
      <c r="J148" s="8">
        <v>345</v>
      </c>
      <c r="K148" s="8">
        <v>266</v>
      </c>
      <c r="L148" s="8">
        <v>29079</v>
      </c>
    </row>
    <row r="149" spans="1:12" ht="12.75">
      <c r="A149" s="7"/>
      <c r="B149" t="s">
        <v>82</v>
      </c>
      <c r="C149" s="8">
        <f>SUM(D149:L149)</f>
        <v>24573</v>
      </c>
      <c r="D149" s="8">
        <v>11774</v>
      </c>
      <c r="E149" s="8">
        <v>7441</v>
      </c>
      <c r="F149" s="8">
        <v>591</v>
      </c>
      <c r="G149" s="8">
        <v>0</v>
      </c>
      <c r="H149" s="8">
        <v>130</v>
      </c>
      <c r="I149" s="8">
        <v>118</v>
      </c>
      <c r="J149" s="8">
        <v>61</v>
      </c>
      <c r="K149" s="8">
        <v>37</v>
      </c>
      <c r="L149" s="8">
        <v>4421</v>
      </c>
    </row>
    <row r="150" spans="1:12" ht="12.75">
      <c r="A150" s="7"/>
      <c r="B150" t="s">
        <v>98</v>
      </c>
      <c r="C150" s="8">
        <f>SUM(D150:L150)</f>
        <v>4618</v>
      </c>
      <c r="D150" s="8">
        <v>2577</v>
      </c>
      <c r="E150" s="8">
        <v>821</v>
      </c>
      <c r="F150" s="8">
        <v>102</v>
      </c>
      <c r="G150" s="8">
        <v>0</v>
      </c>
      <c r="H150" s="8">
        <v>29</v>
      </c>
      <c r="I150" s="8">
        <v>23</v>
      </c>
      <c r="J150" s="8">
        <v>21</v>
      </c>
      <c r="K150" s="8">
        <v>9</v>
      </c>
      <c r="L150" s="8">
        <v>1036</v>
      </c>
    </row>
    <row r="151" spans="2:12" ht="12.75">
      <c r="B151" t="s">
        <v>101</v>
      </c>
      <c r="C151" s="8">
        <f>SUM(D151:L151)</f>
        <v>111365</v>
      </c>
      <c r="D151" s="8">
        <v>62748</v>
      </c>
      <c r="E151" s="8">
        <v>17869</v>
      </c>
      <c r="F151" s="8">
        <v>2280</v>
      </c>
      <c r="G151" s="8">
        <v>0</v>
      </c>
      <c r="H151" s="8">
        <v>2233</v>
      </c>
      <c r="I151" s="8">
        <v>779</v>
      </c>
      <c r="J151" s="8">
        <v>407</v>
      </c>
      <c r="K151" s="8">
        <v>1004</v>
      </c>
      <c r="L151" s="8">
        <v>24045</v>
      </c>
    </row>
    <row r="152" spans="1:12" ht="12.75">
      <c r="A152" s="7" t="s">
        <v>123</v>
      </c>
      <c r="C152" s="8">
        <f>SUM(D152:L152)</f>
        <v>298687</v>
      </c>
      <c r="D152" s="8">
        <f>SUM(D148:D151)</f>
        <v>160505</v>
      </c>
      <c r="E152" s="8">
        <f aca="true" t="shared" si="43" ref="E152:L152">SUM(E148:E151)</f>
        <v>65913</v>
      </c>
      <c r="F152" s="8">
        <f t="shared" si="43"/>
        <v>6463</v>
      </c>
      <c r="G152" s="8">
        <f t="shared" si="43"/>
        <v>0</v>
      </c>
      <c r="H152" s="8">
        <f t="shared" si="43"/>
        <v>3475</v>
      </c>
      <c r="I152" s="8">
        <f t="shared" si="43"/>
        <v>1600</v>
      </c>
      <c r="J152" s="8">
        <f t="shared" si="43"/>
        <v>834</v>
      </c>
      <c r="K152" s="8">
        <f t="shared" si="43"/>
        <v>1316</v>
      </c>
      <c r="L152" s="8">
        <f t="shared" si="43"/>
        <v>58581</v>
      </c>
    </row>
    <row r="153" spans="1:12" ht="12.75">
      <c r="A153" s="7"/>
      <c r="B153" s="7" t="s">
        <v>10</v>
      </c>
      <c r="D153" s="9">
        <f>IF($C$152&gt;0,D152/$C$152,"0.0%")</f>
        <v>0.5373685496857915</v>
      </c>
      <c r="E153" s="9">
        <f aca="true" t="shared" si="44" ref="E153:L153">IF($C$152&gt;0,E152/$C$152,"0.0%")</f>
        <v>0.22067582452533924</v>
      </c>
      <c r="F153" s="9">
        <f t="shared" si="44"/>
        <v>0.021638035803366065</v>
      </c>
      <c r="G153" s="9">
        <f t="shared" si="44"/>
        <v>0</v>
      </c>
      <c r="H153" s="9">
        <f t="shared" si="44"/>
        <v>0.011634252578786489</v>
      </c>
      <c r="I153" s="9">
        <f t="shared" si="44"/>
        <v>0.005356778165772197</v>
      </c>
      <c r="J153" s="9">
        <f t="shared" si="44"/>
        <v>0.0027922206189087573</v>
      </c>
      <c r="K153" s="9">
        <f t="shared" si="44"/>
        <v>0.0044059500413476315</v>
      </c>
      <c r="L153" s="9">
        <f t="shared" si="44"/>
        <v>0.19612838858068815</v>
      </c>
    </row>
    <row r="155" ht="12.75">
      <c r="A155" s="7" t="s">
        <v>28</v>
      </c>
    </row>
    <row r="156" spans="1:12" ht="12.75">
      <c r="A156" s="7"/>
      <c r="B156" t="s">
        <v>24</v>
      </c>
      <c r="C156" s="8">
        <f>SUM(D156:L156)</f>
        <v>65699</v>
      </c>
      <c r="D156" s="8">
        <v>28911</v>
      </c>
      <c r="E156" s="8">
        <v>24432</v>
      </c>
      <c r="F156" s="8">
        <v>1635</v>
      </c>
      <c r="G156" s="8">
        <v>0</v>
      </c>
      <c r="H156" s="8">
        <v>167</v>
      </c>
      <c r="I156" s="8">
        <v>230</v>
      </c>
      <c r="J156" s="8">
        <v>178</v>
      </c>
      <c r="K156" s="8">
        <v>660</v>
      </c>
      <c r="L156" s="8">
        <v>9486</v>
      </c>
    </row>
    <row r="157" spans="1:12" ht="12.75">
      <c r="A157" s="7"/>
      <c r="B157" t="s">
        <v>36</v>
      </c>
      <c r="C157" s="8">
        <f>SUM(D157:L157)</f>
        <v>75493</v>
      </c>
      <c r="D157" s="8">
        <v>39754</v>
      </c>
      <c r="E157" s="8">
        <v>19119</v>
      </c>
      <c r="F157" s="8">
        <v>1977</v>
      </c>
      <c r="G157" s="8">
        <v>0</v>
      </c>
      <c r="H157" s="8">
        <v>148</v>
      </c>
      <c r="I157" s="8">
        <v>260</v>
      </c>
      <c r="J157" s="8">
        <v>324</v>
      </c>
      <c r="K157" s="8">
        <v>117</v>
      </c>
      <c r="L157" s="8">
        <v>13794</v>
      </c>
    </row>
    <row r="158" spans="1:12" ht="12.75">
      <c r="A158" s="7"/>
      <c r="B158" t="s">
        <v>38</v>
      </c>
      <c r="C158" s="8">
        <f>SUM(D158:L158)</f>
        <v>46331</v>
      </c>
      <c r="D158" s="8">
        <v>16542</v>
      </c>
      <c r="E158" s="8">
        <v>20794</v>
      </c>
      <c r="F158" s="8">
        <v>1258</v>
      </c>
      <c r="G158" s="8">
        <v>0</v>
      </c>
      <c r="H158" s="8">
        <v>112</v>
      </c>
      <c r="I158" s="8">
        <v>185</v>
      </c>
      <c r="J158" s="8">
        <v>72</v>
      </c>
      <c r="K158" s="8">
        <v>272</v>
      </c>
      <c r="L158" s="8">
        <v>7096</v>
      </c>
    </row>
    <row r="159" spans="2:12" ht="12.75">
      <c r="B159" t="s">
        <v>111</v>
      </c>
      <c r="C159" s="8">
        <f>SUM(D159:L159)</f>
        <v>6030</v>
      </c>
      <c r="D159" s="8">
        <v>2667</v>
      </c>
      <c r="E159" s="8">
        <v>2143</v>
      </c>
      <c r="F159" s="8">
        <v>163</v>
      </c>
      <c r="G159" s="8">
        <v>0</v>
      </c>
      <c r="H159" s="8">
        <v>9</v>
      </c>
      <c r="I159" s="8">
        <v>16</v>
      </c>
      <c r="J159" s="8">
        <v>19</v>
      </c>
      <c r="K159" s="8">
        <v>10</v>
      </c>
      <c r="L159" s="8">
        <v>1003</v>
      </c>
    </row>
    <row r="160" spans="1:12" ht="12.75">
      <c r="A160" s="7" t="s">
        <v>123</v>
      </c>
      <c r="C160" s="8">
        <f>SUM(D160:L160)</f>
        <v>193553</v>
      </c>
      <c r="D160" s="8">
        <f>SUM(D156:D159)</f>
        <v>87874</v>
      </c>
      <c r="E160" s="8">
        <f aca="true" t="shared" si="45" ref="E160:L160">SUM(E156:E159)</f>
        <v>66488</v>
      </c>
      <c r="F160" s="8">
        <f t="shared" si="45"/>
        <v>5033</v>
      </c>
      <c r="G160" s="8">
        <f t="shared" si="45"/>
        <v>0</v>
      </c>
      <c r="H160" s="8">
        <f t="shared" si="45"/>
        <v>436</v>
      </c>
      <c r="I160" s="8">
        <f t="shared" si="45"/>
        <v>691</v>
      </c>
      <c r="J160" s="8">
        <f t="shared" si="45"/>
        <v>593</v>
      </c>
      <c r="K160" s="8">
        <f t="shared" si="45"/>
        <v>1059</v>
      </c>
      <c r="L160" s="8">
        <f t="shared" si="45"/>
        <v>31379</v>
      </c>
    </row>
    <row r="161" spans="1:12" ht="12.75">
      <c r="A161" s="7"/>
      <c r="B161" s="7" t="s">
        <v>10</v>
      </c>
      <c r="D161" s="9">
        <f>IF($C$160&gt;0,D160/$C$160,"0.0%")</f>
        <v>0.4540048462178318</v>
      </c>
      <c r="E161" s="9">
        <f aca="true" t="shared" si="46" ref="E161:L161">IF($C$160&gt;0,E160/$C$160,"0.0%")</f>
        <v>0.3435131462700139</v>
      </c>
      <c r="F161" s="9">
        <f t="shared" si="46"/>
        <v>0.026003213590076103</v>
      </c>
      <c r="G161" s="9">
        <f t="shared" si="46"/>
        <v>0</v>
      </c>
      <c r="H161" s="9">
        <f t="shared" si="46"/>
        <v>0.0022526129793906577</v>
      </c>
      <c r="I161" s="9">
        <f t="shared" si="46"/>
        <v>0.00357008157972235</v>
      </c>
      <c r="J161" s="9">
        <f t="shared" si="46"/>
        <v>0.003063760313712523</v>
      </c>
      <c r="K161" s="9">
        <f t="shared" si="46"/>
        <v>0.005471369599024557</v>
      </c>
      <c r="L161" s="9">
        <f t="shared" si="46"/>
        <v>0.1621209694502281</v>
      </c>
    </row>
    <row r="163" ht="12.75">
      <c r="A163" s="7" t="s">
        <v>37</v>
      </c>
    </row>
    <row r="164" spans="1:12" ht="12.75">
      <c r="A164" s="7"/>
      <c r="B164" t="s">
        <v>24</v>
      </c>
      <c r="C164" s="8">
        <f>SUM(D164:L164)</f>
        <v>237806</v>
      </c>
      <c r="D164" s="8">
        <v>84163</v>
      </c>
      <c r="E164" s="8">
        <v>106484</v>
      </c>
      <c r="F164" s="8">
        <v>6170</v>
      </c>
      <c r="G164" s="8">
        <v>0</v>
      </c>
      <c r="H164" s="8">
        <v>1069</v>
      </c>
      <c r="I164" s="8">
        <v>1047</v>
      </c>
      <c r="J164" s="8">
        <v>499</v>
      </c>
      <c r="K164" s="8">
        <v>2954</v>
      </c>
      <c r="L164" s="8">
        <v>35420</v>
      </c>
    </row>
    <row r="165" spans="2:12" ht="12.75">
      <c r="B165" t="s">
        <v>111</v>
      </c>
      <c r="C165" s="8">
        <f>SUM(D165:L165)</f>
        <v>102096</v>
      </c>
      <c r="D165" s="8">
        <v>34297</v>
      </c>
      <c r="E165" s="8">
        <v>47101</v>
      </c>
      <c r="F165" s="8">
        <v>3200</v>
      </c>
      <c r="G165" s="8">
        <v>0</v>
      </c>
      <c r="H165" s="8">
        <v>331</v>
      </c>
      <c r="I165" s="8">
        <v>447</v>
      </c>
      <c r="J165" s="8">
        <v>309</v>
      </c>
      <c r="K165" s="8">
        <v>184</v>
      </c>
      <c r="L165" s="8">
        <v>16227</v>
      </c>
    </row>
    <row r="166" spans="1:12" ht="12.75">
      <c r="A166" s="7" t="s">
        <v>123</v>
      </c>
      <c r="C166" s="8">
        <f>SUM(D166:L166)</f>
        <v>339902</v>
      </c>
      <c r="D166" s="8">
        <f>SUM(D164:D165)</f>
        <v>118460</v>
      </c>
      <c r="E166" s="8">
        <f aca="true" t="shared" si="47" ref="E166:L166">SUM(E164:E165)</f>
        <v>153585</v>
      </c>
      <c r="F166" s="8">
        <f t="shared" si="47"/>
        <v>9370</v>
      </c>
      <c r="G166" s="8">
        <f t="shared" si="47"/>
        <v>0</v>
      </c>
      <c r="H166" s="8">
        <f t="shared" si="47"/>
        <v>1400</v>
      </c>
      <c r="I166" s="8">
        <f t="shared" si="47"/>
        <v>1494</v>
      </c>
      <c r="J166" s="8">
        <f t="shared" si="47"/>
        <v>808</v>
      </c>
      <c r="K166" s="8">
        <f t="shared" si="47"/>
        <v>3138</v>
      </c>
      <c r="L166" s="8">
        <f t="shared" si="47"/>
        <v>51647</v>
      </c>
    </row>
    <row r="167" spans="1:12" ht="12.75">
      <c r="A167" s="7"/>
      <c r="B167" s="7" t="s">
        <v>10</v>
      </c>
      <c r="D167" s="9">
        <f>IF($C$166&gt;0,D166/$C$166,"0.00%")</f>
        <v>0.3485122182276068</v>
      </c>
      <c r="E167" s="9">
        <f aca="true" t="shared" si="48" ref="E167:L167">IF($C$166&gt;0,E166/$C$166,"0.00%")</f>
        <v>0.45185082759148226</v>
      </c>
      <c r="F167" s="9">
        <f t="shared" si="48"/>
        <v>0.027566769245253045</v>
      </c>
      <c r="G167" s="9">
        <f t="shared" si="48"/>
        <v>0</v>
      </c>
      <c r="H167" s="9">
        <f t="shared" si="48"/>
        <v>0.0041188342522256415</v>
      </c>
      <c r="I167" s="9">
        <f t="shared" si="48"/>
        <v>0.004395384552017934</v>
      </c>
      <c r="J167" s="9">
        <f t="shared" si="48"/>
        <v>0.00237715576842737</v>
      </c>
      <c r="K167" s="9">
        <f t="shared" si="48"/>
        <v>0.009232072773917188</v>
      </c>
      <c r="L167" s="9">
        <f t="shared" si="48"/>
        <v>0.1519467375890698</v>
      </c>
    </row>
    <row r="169" ht="12.75">
      <c r="A169" s="7" t="s">
        <v>93</v>
      </c>
    </row>
    <row r="170" spans="1:12" ht="12.75">
      <c r="A170" s="7"/>
      <c r="B170" t="s">
        <v>36</v>
      </c>
      <c r="C170" s="8">
        <f>SUM(D170:L170)</f>
        <v>242458</v>
      </c>
      <c r="D170" s="8">
        <v>69972</v>
      </c>
      <c r="E170" s="8">
        <v>117218</v>
      </c>
      <c r="F170" s="8">
        <v>8488</v>
      </c>
      <c r="G170" s="8">
        <v>0</v>
      </c>
      <c r="H170" s="8">
        <v>705</v>
      </c>
      <c r="I170" s="8">
        <v>1454</v>
      </c>
      <c r="J170" s="8">
        <v>596</v>
      </c>
      <c r="K170" s="8">
        <v>278</v>
      </c>
      <c r="L170" s="8">
        <v>43747</v>
      </c>
    </row>
    <row r="171" spans="1:12" ht="12.75">
      <c r="A171" s="7"/>
      <c r="B171" t="s">
        <v>41</v>
      </c>
      <c r="C171" s="8">
        <f>SUM(D171:L171)</f>
        <v>35193</v>
      </c>
      <c r="D171" s="8">
        <v>11928</v>
      </c>
      <c r="E171" s="8">
        <v>15390</v>
      </c>
      <c r="F171" s="8">
        <v>1301</v>
      </c>
      <c r="G171" s="8">
        <v>5</v>
      </c>
      <c r="H171" s="8">
        <v>110</v>
      </c>
      <c r="I171" s="8">
        <v>154</v>
      </c>
      <c r="J171" s="8">
        <v>109</v>
      </c>
      <c r="K171" s="8">
        <v>292</v>
      </c>
      <c r="L171" s="8">
        <v>5904</v>
      </c>
    </row>
    <row r="172" spans="2:12" ht="12.75">
      <c r="B172" t="s">
        <v>111</v>
      </c>
      <c r="C172" s="8">
        <f>SUM(D172:L172)</f>
        <v>28963</v>
      </c>
      <c r="D172" s="8">
        <v>9603</v>
      </c>
      <c r="E172" s="8">
        <v>12960</v>
      </c>
      <c r="F172" s="8">
        <v>1003</v>
      </c>
      <c r="G172" s="8">
        <v>0</v>
      </c>
      <c r="H172" s="8">
        <v>104</v>
      </c>
      <c r="I172" s="8">
        <v>130</v>
      </c>
      <c r="J172" s="8">
        <v>113</v>
      </c>
      <c r="K172" s="8">
        <v>83</v>
      </c>
      <c r="L172" s="8">
        <v>4967</v>
      </c>
    </row>
    <row r="173" spans="1:12" ht="12.75">
      <c r="A173" s="7" t="s">
        <v>123</v>
      </c>
      <c r="C173" s="8">
        <f>SUM(D173:L173)</f>
        <v>306614</v>
      </c>
      <c r="D173" s="8">
        <f>SUM(D170:D172)</f>
        <v>91503</v>
      </c>
      <c r="E173" s="8">
        <f aca="true" t="shared" si="49" ref="E173:L173">SUM(E170:E172)</f>
        <v>145568</v>
      </c>
      <c r="F173" s="8">
        <f t="shared" si="49"/>
        <v>10792</v>
      </c>
      <c r="G173" s="8">
        <f t="shared" si="49"/>
        <v>5</v>
      </c>
      <c r="H173" s="8">
        <f t="shared" si="49"/>
        <v>919</v>
      </c>
      <c r="I173" s="8">
        <f t="shared" si="49"/>
        <v>1738</v>
      </c>
      <c r="J173" s="8">
        <f t="shared" si="49"/>
        <v>818</v>
      </c>
      <c r="K173" s="8">
        <f t="shared" si="49"/>
        <v>653</v>
      </c>
      <c r="L173" s="8">
        <f t="shared" si="49"/>
        <v>54618</v>
      </c>
    </row>
    <row r="174" spans="1:12" ht="12.75">
      <c r="A174" s="7"/>
      <c r="B174" s="7" t="s">
        <v>10</v>
      </c>
      <c r="D174" s="9">
        <f>IF($C$173&gt;0,D173/$C$173,"0.0%")</f>
        <v>0.29843060003783256</v>
      </c>
      <c r="E174" s="9">
        <f aca="true" t="shared" si="50" ref="E174:L174">IF($C$173&gt;0,E173/$C$173,"0.0%")</f>
        <v>0.4747597957040448</v>
      </c>
      <c r="F174" s="9">
        <f t="shared" si="50"/>
        <v>0.03519734910995584</v>
      </c>
      <c r="G174" s="9">
        <f t="shared" si="50"/>
        <v>1.6307148401573312E-05</v>
      </c>
      <c r="H174" s="9">
        <f t="shared" si="50"/>
        <v>0.002997253876209175</v>
      </c>
      <c r="I174" s="9">
        <f t="shared" si="50"/>
        <v>0.005668364784386884</v>
      </c>
      <c r="J174" s="9">
        <f t="shared" si="50"/>
        <v>0.002667849478497394</v>
      </c>
      <c r="K174" s="9">
        <f t="shared" si="50"/>
        <v>0.0021297135812454746</v>
      </c>
      <c r="L174" s="9">
        <f t="shared" si="50"/>
        <v>0.17813276627942626</v>
      </c>
    </row>
    <row r="176" ht="12.75">
      <c r="A176" s="7" t="s">
        <v>97</v>
      </c>
    </row>
    <row r="177" spans="1:12" ht="12.75">
      <c r="A177" s="7"/>
      <c r="B177" t="s">
        <v>92</v>
      </c>
      <c r="C177" s="8">
        <f>SUM(D177:L177)</f>
        <v>144938</v>
      </c>
      <c r="D177" s="8">
        <v>50087</v>
      </c>
      <c r="E177" s="8">
        <v>57994</v>
      </c>
      <c r="F177" s="8">
        <v>3583</v>
      </c>
      <c r="G177" s="8">
        <v>0</v>
      </c>
      <c r="H177" s="8">
        <v>1345</v>
      </c>
      <c r="I177" s="8">
        <v>1048</v>
      </c>
      <c r="J177" s="8">
        <v>318</v>
      </c>
      <c r="K177" s="8">
        <v>2584</v>
      </c>
      <c r="L177" s="8">
        <v>27979</v>
      </c>
    </row>
    <row r="178" spans="1:12" ht="12.75">
      <c r="A178" s="7"/>
      <c r="B178" t="s">
        <v>96</v>
      </c>
      <c r="C178" s="8">
        <f>SUM(D178:L178)</f>
        <v>195153</v>
      </c>
      <c r="D178" s="8">
        <v>81689</v>
      </c>
      <c r="E178" s="8">
        <v>61713</v>
      </c>
      <c r="F178" s="8">
        <v>4825</v>
      </c>
      <c r="G178" s="8">
        <v>0</v>
      </c>
      <c r="H178" s="8">
        <v>1587</v>
      </c>
      <c r="I178" s="8">
        <v>1182</v>
      </c>
      <c r="J178" s="8">
        <v>452</v>
      </c>
      <c r="K178" s="8">
        <v>2112</v>
      </c>
      <c r="L178" s="8">
        <v>41593</v>
      </c>
    </row>
    <row r="179" spans="2:12" ht="12.75">
      <c r="B179" t="s">
        <v>113</v>
      </c>
      <c r="C179" s="8">
        <f>SUM(D179:L179)</f>
        <v>5366</v>
      </c>
      <c r="D179" s="8">
        <v>2431</v>
      </c>
      <c r="E179" s="8">
        <v>1424</v>
      </c>
      <c r="F179" s="8">
        <v>146</v>
      </c>
      <c r="G179" s="8">
        <v>0</v>
      </c>
      <c r="H179" s="8">
        <v>76</v>
      </c>
      <c r="I179" s="8">
        <v>43</v>
      </c>
      <c r="J179" s="8">
        <v>15</v>
      </c>
      <c r="K179" s="8">
        <v>115</v>
      </c>
      <c r="L179" s="8">
        <v>1116</v>
      </c>
    </row>
    <row r="180" spans="1:12" ht="12.75">
      <c r="A180" s="7" t="s">
        <v>123</v>
      </c>
      <c r="C180" s="8">
        <f>SUM(D180:L180)</f>
        <v>345457</v>
      </c>
      <c r="D180" s="8">
        <f>SUM(D177:D179)</f>
        <v>134207</v>
      </c>
      <c r="E180" s="8">
        <f aca="true" t="shared" si="51" ref="E180:L180">SUM(E177:E179)</f>
        <v>121131</v>
      </c>
      <c r="F180" s="8">
        <f t="shared" si="51"/>
        <v>8554</v>
      </c>
      <c r="G180" s="8">
        <f t="shared" si="51"/>
        <v>0</v>
      </c>
      <c r="H180" s="8">
        <f t="shared" si="51"/>
        <v>3008</v>
      </c>
      <c r="I180" s="8">
        <f t="shared" si="51"/>
        <v>2273</v>
      </c>
      <c r="J180" s="8">
        <f t="shared" si="51"/>
        <v>785</v>
      </c>
      <c r="K180" s="8">
        <f t="shared" si="51"/>
        <v>4811</v>
      </c>
      <c r="L180" s="8">
        <f t="shared" si="51"/>
        <v>70688</v>
      </c>
    </row>
    <row r="181" spans="1:12" ht="12.75">
      <c r="A181" s="7"/>
      <c r="B181" s="7" t="s">
        <v>10</v>
      </c>
      <c r="D181" s="9">
        <f>IF($C$180&gt;0,D180/$C$180,"0.0%")</f>
        <v>0.38849118703630264</v>
      </c>
      <c r="E181" s="9">
        <f aca="true" t="shared" si="52" ref="E181:L181">IF($C$180&gt;0,E180/$C$180,"0.0%")</f>
        <v>0.35063987703245264</v>
      </c>
      <c r="F181" s="9">
        <f t="shared" si="52"/>
        <v>0.024761403011083868</v>
      </c>
      <c r="G181" s="9">
        <f t="shared" si="52"/>
        <v>0</v>
      </c>
      <c r="H181" s="9">
        <f t="shared" si="52"/>
        <v>0.008707306553348174</v>
      </c>
      <c r="I181" s="9">
        <f t="shared" si="52"/>
        <v>0.0065796900916756645</v>
      </c>
      <c r="J181" s="9">
        <f t="shared" si="52"/>
        <v>0.0022723522753917273</v>
      </c>
      <c r="K181" s="9">
        <f t="shared" si="52"/>
        <v>0.013926479996063185</v>
      </c>
      <c r="L181" s="9">
        <f t="shared" si="52"/>
        <v>0.20462170400368207</v>
      </c>
    </row>
    <row r="183" ht="12.75">
      <c r="A183" s="7" t="s">
        <v>35</v>
      </c>
    </row>
    <row r="184" spans="1:12" ht="12.75">
      <c r="A184" s="7"/>
      <c r="B184" t="s">
        <v>41</v>
      </c>
      <c r="C184" s="8">
        <f>SUM(D184:L184)</f>
        <v>260351</v>
      </c>
      <c r="D184" s="8">
        <v>95113</v>
      </c>
      <c r="E184" s="8">
        <v>102779</v>
      </c>
      <c r="F184" s="8">
        <v>8147</v>
      </c>
      <c r="G184" s="8">
        <v>52</v>
      </c>
      <c r="H184" s="8">
        <v>875</v>
      </c>
      <c r="I184" s="8">
        <v>1357</v>
      </c>
      <c r="J184" s="8">
        <v>734</v>
      </c>
      <c r="K184" s="8">
        <v>2385</v>
      </c>
      <c r="L184" s="8">
        <v>48909</v>
      </c>
    </row>
    <row r="185" spans="2:12" ht="12.75">
      <c r="B185" t="s">
        <v>113</v>
      </c>
      <c r="C185" s="8">
        <f>SUM(D185:L185)</f>
        <v>63831</v>
      </c>
      <c r="D185" s="8">
        <v>19426</v>
      </c>
      <c r="E185" s="8">
        <v>29215</v>
      </c>
      <c r="F185" s="8">
        <v>1579</v>
      </c>
      <c r="G185" s="8">
        <v>1</v>
      </c>
      <c r="H185" s="8">
        <v>261</v>
      </c>
      <c r="I185" s="8">
        <v>407</v>
      </c>
      <c r="J185" s="8">
        <v>104</v>
      </c>
      <c r="K185" s="8">
        <v>843</v>
      </c>
      <c r="L185" s="8">
        <v>11995</v>
      </c>
    </row>
    <row r="186" spans="1:12" ht="12.75">
      <c r="A186" s="7" t="s">
        <v>123</v>
      </c>
      <c r="C186" s="8">
        <f>SUM(D186:L186)</f>
        <v>324182</v>
      </c>
      <c r="D186" s="8">
        <f>SUM(D184:D185)</f>
        <v>114539</v>
      </c>
      <c r="E186" s="8">
        <f aca="true" t="shared" si="53" ref="E186:L186">SUM(E184:E185)</f>
        <v>131994</v>
      </c>
      <c r="F186" s="8">
        <f t="shared" si="53"/>
        <v>9726</v>
      </c>
      <c r="G186" s="8">
        <f t="shared" si="53"/>
        <v>53</v>
      </c>
      <c r="H186" s="8">
        <f t="shared" si="53"/>
        <v>1136</v>
      </c>
      <c r="I186" s="8">
        <f t="shared" si="53"/>
        <v>1764</v>
      </c>
      <c r="J186" s="8">
        <f t="shared" si="53"/>
        <v>838</v>
      </c>
      <c r="K186" s="8">
        <f t="shared" si="53"/>
        <v>3228</v>
      </c>
      <c r="L186" s="8">
        <f t="shared" si="53"/>
        <v>60904</v>
      </c>
    </row>
    <row r="187" spans="1:12" ht="12.75">
      <c r="A187" s="7"/>
      <c r="B187" s="7" t="s">
        <v>10</v>
      </c>
      <c r="D187" s="9">
        <f>IF($C$186&gt;0,D186/$C$186,"0.0%")</f>
        <v>0.35331696392767026</v>
      </c>
      <c r="E187" s="9">
        <f aca="true" t="shared" si="54" ref="E187:L187">IF($C$186&gt;0,E186/$C$186,"0.0%")</f>
        <v>0.4071601754569964</v>
      </c>
      <c r="F187" s="9">
        <f t="shared" si="54"/>
        <v>0.030001665730978278</v>
      </c>
      <c r="G187" s="9">
        <f t="shared" si="54"/>
        <v>0.000163488410830953</v>
      </c>
      <c r="H187" s="9">
        <f t="shared" si="54"/>
        <v>0.0035042044283766526</v>
      </c>
      <c r="I187" s="9">
        <f t="shared" si="54"/>
        <v>0.005441387862373605</v>
      </c>
      <c r="J187" s="9">
        <f t="shared" si="54"/>
        <v>0.0025849677033271436</v>
      </c>
      <c r="K187" s="9">
        <f t="shared" si="54"/>
        <v>0.00995736962570408</v>
      </c>
      <c r="L187" s="9">
        <f t="shared" si="54"/>
        <v>0.18786977685374265</v>
      </c>
    </row>
    <row r="189" ht="12.75">
      <c r="A189" s="7" t="s">
        <v>42</v>
      </c>
    </row>
    <row r="190" spans="1:12" ht="12.75">
      <c r="A190" s="7"/>
      <c r="B190" t="s">
        <v>41</v>
      </c>
      <c r="C190" s="8">
        <f>SUM(D190:L190)</f>
        <v>5807</v>
      </c>
      <c r="D190" s="8">
        <v>1907</v>
      </c>
      <c r="E190" s="8">
        <v>2498</v>
      </c>
      <c r="F190" s="8">
        <v>140</v>
      </c>
      <c r="G190" s="8">
        <v>0</v>
      </c>
      <c r="H190" s="8">
        <v>21</v>
      </c>
      <c r="I190" s="8">
        <v>27</v>
      </c>
      <c r="J190" s="8">
        <v>7</v>
      </c>
      <c r="K190" s="8">
        <v>71</v>
      </c>
      <c r="L190" s="8">
        <v>1136</v>
      </c>
    </row>
    <row r="191" spans="2:12" ht="12.75">
      <c r="B191" t="s">
        <v>113</v>
      </c>
      <c r="C191" s="8">
        <f>SUM(D191:L191)</f>
        <v>329481</v>
      </c>
      <c r="D191" s="8">
        <v>135069</v>
      </c>
      <c r="E191" s="8">
        <v>115603</v>
      </c>
      <c r="F191" s="8">
        <v>7555</v>
      </c>
      <c r="G191" s="8">
        <v>7</v>
      </c>
      <c r="H191" s="8">
        <v>1866</v>
      </c>
      <c r="I191" s="8">
        <v>1731</v>
      </c>
      <c r="J191" s="8">
        <v>725</v>
      </c>
      <c r="K191" s="8">
        <v>4440</v>
      </c>
      <c r="L191" s="8">
        <v>62485</v>
      </c>
    </row>
    <row r="192" spans="1:12" ht="12.75">
      <c r="A192" s="7" t="s">
        <v>123</v>
      </c>
      <c r="C192" s="8">
        <f>SUM(D192:L192)</f>
        <v>335288</v>
      </c>
      <c r="D192" s="8">
        <f>SUM(D190:D191)</f>
        <v>136976</v>
      </c>
      <c r="E192" s="8">
        <f aca="true" t="shared" si="55" ref="E192:L192">SUM(E190:E191)</f>
        <v>118101</v>
      </c>
      <c r="F192" s="8">
        <f t="shared" si="55"/>
        <v>7695</v>
      </c>
      <c r="G192" s="8">
        <f t="shared" si="55"/>
        <v>7</v>
      </c>
      <c r="H192" s="8">
        <f t="shared" si="55"/>
        <v>1887</v>
      </c>
      <c r="I192" s="8">
        <f t="shared" si="55"/>
        <v>1758</v>
      </c>
      <c r="J192" s="8">
        <f t="shared" si="55"/>
        <v>732</v>
      </c>
      <c r="K192" s="8">
        <f t="shared" si="55"/>
        <v>4511</v>
      </c>
      <c r="L192" s="8">
        <f t="shared" si="55"/>
        <v>63621</v>
      </c>
    </row>
    <row r="193" spans="1:12" ht="12.75">
      <c r="A193" s="7"/>
      <c r="B193" s="7" t="s">
        <v>10</v>
      </c>
      <c r="D193" s="9">
        <f>IF($C$192&gt;0,D192/$C$192,"0.0%")</f>
        <v>0.4085323662045764</v>
      </c>
      <c r="E193" s="9">
        <f aca="true" t="shared" si="56" ref="E193:L193">IF($C$192&gt;0,E192/$C$192,"0.0%")</f>
        <v>0.3522374794206771</v>
      </c>
      <c r="F193" s="9">
        <f t="shared" si="56"/>
        <v>0.022950418744482354</v>
      </c>
      <c r="G193" s="9">
        <f t="shared" si="56"/>
        <v>2.087757390661163E-05</v>
      </c>
      <c r="H193" s="9">
        <f t="shared" si="56"/>
        <v>0.005627997423110878</v>
      </c>
      <c r="I193" s="9">
        <f t="shared" si="56"/>
        <v>0.005243253561117606</v>
      </c>
      <c r="J193" s="9">
        <f t="shared" si="56"/>
        <v>0.0021831977285199588</v>
      </c>
      <c r="K193" s="9">
        <f t="shared" si="56"/>
        <v>0.01345410512753215</v>
      </c>
      <c r="L193" s="9">
        <f t="shared" si="56"/>
        <v>0.18975030421607691</v>
      </c>
    </row>
    <row r="195" ht="12.75">
      <c r="A195" s="7" t="s">
        <v>43</v>
      </c>
    </row>
    <row r="196" spans="1:12" ht="12.75">
      <c r="A196" s="7"/>
      <c r="B196" t="s">
        <v>41</v>
      </c>
      <c r="C196" s="8">
        <f>SUM(D196:L196)</f>
        <v>330524</v>
      </c>
      <c r="D196" s="8">
        <v>141667</v>
      </c>
      <c r="E196" s="8">
        <v>91191</v>
      </c>
      <c r="F196" s="8">
        <v>6296</v>
      </c>
      <c r="G196" s="8">
        <v>17</v>
      </c>
      <c r="H196" s="8">
        <v>1847</v>
      </c>
      <c r="I196" s="8">
        <v>1526</v>
      </c>
      <c r="J196" s="8">
        <v>1567</v>
      </c>
      <c r="K196" s="8">
        <v>2509</v>
      </c>
      <c r="L196" s="8">
        <v>83904</v>
      </c>
    </row>
    <row r="197" spans="2:12" ht="12.75">
      <c r="B197" t="s">
        <v>83</v>
      </c>
      <c r="C197" s="8">
        <f>SUM(D197:L197)</f>
        <v>21449</v>
      </c>
      <c r="D197" s="8">
        <v>6317</v>
      </c>
      <c r="E197" s="8">
        <v>10653</v>
      </c>
      <c r="F197" s="8">
        <v>548</v>
      </c>
      <c r="G197" s="8">
        <v>1</v>
      </c>
      <c r="H197" s="8">
        <v>79</v>
      </c>
      <c r="I197" s="8">
        <v>105</v>
      </c>
      <c r="J197" s="8">
        <v>39</v>
      </c>
      <c r="K197" s="8">
        <v>37</v>
      </c>
      <c r="L197" s="8">
        <v>3670</v>
      </c>
    </row>
    <row r="198" spans="1:12" ht="12.75">
      <c r="A198" s="7" t="s">
        <v>123</v>
      </c>
      <c r="C198" s="8">
        <f>SUM(D198:L198)</f>
        <v>351973</v>
      </c>
      <c r="D198" s="8">
        <f>SUM(D196:D197)</f>
        <v>147984</v>
      </c>
      <c r="E198" s="8">
        <f aca="true" t="shared" si="57" ref="E198:L198">SUM(E196:E197)</f>
        <v>101844</v>
      </c>
      <c r="F198" s="8">
        <f t="shared" si="57"/>
        <v>6844</v>
      </c>
      <c r="G198" s="8">
        <f t="shared" si="57"/>
        <v>18</v>
      </c>
      <c r="H198" s="8">
        <f t="shared" si="57"/>
        <v>1926</v>
      </c>
      <c r="I198" s="8">
        <f t="shared" si="57"/>
        <v>1631</v>
      </c>
      <c r="J198" s="8">
        <f t="shared" si="57"/>
        <v>1606</v>
      </c>
      <c r="K198" s="8">
        <f t="shared" si="57"/>
        <v>2546</v>
      </c>
      <c r="L198" s="8">
        <f t="shared" si="57"/>
        <v>87574</v>
      </c>
    </row>
    <row r="199" spans="1:12" ht="12.75">
      <c r="A199" s="7"/>
      <c r="B199" s="7" t="s">
        <v>10</v>
      </c>
      <c r="D199" s="9">
        <f>IF($C$198&gt;0,D198/$C$198,"0.0%")</f>
        <v>0.4204413406710174</v>
      </c>
      <c r="E199" s="9">
        <f aca="true" t="shared" si="58" ref="E199:L199">IF($C$198&gt;0,E198/$C$198,"0.0%")</f>
        <v>0.2893517400482423</v>
      </c>
      <c r="F199" s="9">
        <f t="shared" si="58"/>
        <v>0.019444673313009805</v>
      </c>
      <c r="G199" s="9">
        <f t="shared" si="58"/>
        <v>5.11402863287809E-05</v>
      </c>
      <c r="H199" s="9">
        <f t="shared" si="58"/>
        <v>0.005472010637179557</v>
      </c>
      <c r="I199" s="9">
        <f t="shared" si="58"/>
        <v>0.0046338781667912025</v>
      </c>
      <c r="J199" s="9">
        <f t="shared" si="58"/>
        <v>0.004562849991334563</v>
      </c>
      <c r="K199" s="9">
        <f t="shared" si="58"/>
        <v>0.007233509388504232</v>
      </c>
      <c r="L199" s="9">
        <f t="shared" si="58"/>
        <v>0.24880885749759216</v>
      </c>
    </row>
    <row r="201" ht="12.75">
      <c r="A201" s="7" t="s">
        <v>44</v>
      </c>
    </row>
    <row r="202" spans="2:12" ht="12.75">
      <c r="B202" t="s">
        <v>41</v>
      </c>
      <c r="C202" s="8">
        <f>SUM(D202:L202)</f>
        <v>358367</v>
      </c>
      <c r="D202" s="8">
        <v>169744</v>
      </c>
      <c r="E202" s="8">
        <v>82708</v>
      </c>
      <c r="F202" s="8">
        <v>7740</v>
      </c>
      <c r="G202" s="8">
        <v>112</v>
      </c>
      <c r="H202" s="8">
        <v>2717</v>
      </c>
      <c r="I202" s="8">
        <v>2238</v>
      </c>
      <c r="J202" s="8">
        <v>1495</v>
      </c>
      <c r="K202" s="8">
        <v>3861</v>
      </c>
      <c r="L202" s="8">
        <v>87752</v>
      </c>
    </row>
    <row r="203" spans="1:12" ht="12.75">
      <c r="A203" s="7" t="s">
        <v>123</v>
      </c>
      <c r="C203" s="8">
        <f>SUM(D203:L203)</f>
        <v>358367</v>
      </c>
      <c r="D203" s="8">
        <f>SUM(D202)</f>
        <v>169744</v>
      </c>
      <c r="E203" s="8">
        <f aca="true" t="shared" si="59" ref="E203:L203">SUM(E202)</f>
        <v>82708</v>
      </c>
      <c r="F203" s="8">
        <f t="shared" si="59"/>
        <v>7740</v>
      </c>
      <c r="G203" s="8">
        <f t="shared" si="59"/>
        <v>112</v>
      </c>
      <c r="H203" s="8">
        <f t="shared" si="59"/>
        <v>2717</v>
      </c>
      <c r="I203" s="8">
        <f t="shared" si="59"/>
        <v>2238</v>
      </c>
      <c r="J203" s="8">
        <f t="shared" si="59"/>
        <v>1495</v>
      </c>
      <c r="K203" s="8">
        <f t="shared" si="59"/>
        <v>3861</v>
      </c>
      <c r="L203" s="8">
        <f t="shared" si="59"/>
        <v>87752</v>
      </c>
    </row>
    <row r="204" spans="1:12" ht="12.75">
      <c r="A204" s="7"/>
      <c r="B204" s="7" t="s">
        <v>10</v>
      </c>
      <c r="D204" s="9">
        <f>IF($C$203&gt;0,D203/$C$203,"0.0%")</f>
        <v>0.4736596840668923</v>
      </c>
      <c r="E204" s="9">
        <f aca="true" t="shared" si="60" ref="E204:L204">IF($C$203&gt;0,E203/$C$203,"0.0%")</f>
        <v>0.23079133960437206</v>
      </c>
      <c r="F204" s="9">
        <f t="shared" si="60"/>
        <v>0.021597970795302023</v>
      </c>
      <c r="G204" s="9">
        <f t="shared" si="60"/>
        <v>0.0003125287763661275</v>
      </c>
      <c r="H204" s="9">
        <f t="shared" si="60"/>
        <v>0.00758161326238186</v>
      </c>
      <c r="I204" s="9">
        <f t="shared" si="60"/>
        <v>0.006244994656316011</v>
      </c>
      <c r="J204" s="9">
        <f t="shared" si="60"/>
        <v>0.004171701077387148</v>
      </c>
      <c r="K204" s="9">
        <f t="shared" si="60"/>
        <v>0.01077387147812159</v>
      </c>
      <c r="L204" s="9">
        <f t="shared" si="60"/>
        <v>0.24486629628286086</v>
      </c>
    </row>
    <row r="206" ht="12.75">
      <c r="A206" s="7" t="s">
        <v>45</v>
      </c>
    </row>
    <row r="207" spans="2:12" ht="12.75">
      <c r="B207" t="s">
        <v>41</v>
      </c>
      <c r="C207" s="8">
        <f>SUM(D207:L207)</f>
        <v>240099</v>
      </c>
      <c r="D207" s="8">
        <v>132411</v>
      </c>
      <c r="E207" s="8">
        <v>39682</v>
      </c>
      <c r="F207" s="8">
        <v>5366</v>
      </c>
      <c r="G207" s="8">
        <v>1153</v>
      </c>
      <c r="H207" s="8">
        <v>1423</v>
      </c>
      <c r="I207" s="8">
        <v>1253</v>
      </c>
      <c r="J207" s="8">
        <v>1527</v>
      </c>
      <c r="K207" s="8">
        <v>1911</v>
      </c>
      <c r="L207" s="8">
        <v>55373</v>
      </c>
    </row>
    <row r="208" spans="1:12" ht="12.75">
      <c r="A208" s="7" t="s">
        <v>123</v>
      </c>
      <c r="C208" s="8">
        <f>SUM(D208:L208)</f>
        <v>240099</v>
      </c>
      <c r="D208" s="8">
        <f>SUM(D207)</f>
        <v>132411</v>
      </c>
      <c r="E208" s="8">
        <f aca="true" t="shared" si="61" ref="E208:L208">SUM(E207)</f>
        <v>39682</v>
      </c>
      <c r="F208" s="8">
        <f t="shared" si="61"/>
        <v>5366</v>
      </c>
      <c r="G208" s="8">
        <f t="shared" si="61"/>
        <v>1153</v>
      </c>
      <c r="H208" s="8">
        <f t="shared" si="61"/>
        <v>1423</v>
      </c>
      <c r="I208" s="8">
        <f t="shared" si="61"/>
        <v>1253</v>
      </c>
      <c r="J208" s="8">
        <f t="shared" si="61"/>
        <v>1527</v>
      </c>
      <c r="K208" s="8">
        <f t="shared" si="61"/>
        <v>1911</v>
      </c>
      <c r="L208" s="8">
        <f t="shared" si="61"/>
        <v>55373</v>
      </c>
    </row>
    <row r="209" spans="1:12" ht="12.75">
      <c r="A209" s="7"/>
      <c r="B209" s="7" t="s">
        <v>10</v>
      </c>
      <c r="D209" s="9">
        <f>IF($C$208&gt;0,D208/$C$208,"0.0%")</f>
        <v>0.5514850124323717</v>
      </c>
      <c r="E209" s="9">
        <f aca="true" t="shared" si="62" ref="E209:L209">IF($C$208&gt;0,E208/$C$208,"0.0%")</f>
        <v>0.16527349135148417</v>
      </c>
      <c r="F209" s="9">
        <f t="shared" si="62"/>
        <v>0.022349114323674816</v>
      </c>
      <c r="G209" s="9">
        <f t="shared" si="62"/>
        <v>0.0048021857650385885</v>
      </c>
      <c r="H209" s="9">
        <f t="shared" si="62"/>
        <v>0.005926721893885439</v>
      </c>
      <c r="I209" s="9">
        <f t="shared" si="62"/>
        <v>0.005218680627574459</v>
      </c>
      <c r="J209" s="9">
        <f t="shared" si="62"/>
        <v>0.0063598765509227445</v>
      </c>
      <c r="K209" s="9">
        <f t="shared" si="62"/>
        <v>0.007959216823060488</v>
      </c>
      <c r="L209" s="9">
        <f t="shared" si="62"/>
        <v>0.23062570023198764</v>
      </c>
    </row>
    <row r="211" ht="12.75">
      <c r="A211" s="7" t="s">
        <v>46</v>
      </c>
    </row>
    <row r="212" spans="1:12" ht="12.75">
      <c r="A212" s="7"/>
      <c r="B212" t="s">
        <v>41</v>
      </c>
      <c r="C212" s="8">
        <f>SUM(D212:L212)</f>
        <v>363622</v>
      </c>
      <c r="D212" s="8">
        <v>175876</v>
      </c>
      <c r="E212" s="8">
        <v>92949</v>
      </c>
      <c r="F212" s="8">
        <v>8327</v>
      </c>
      <c r="G212" s="8">
        <v>159</v>
      </c>
      <c r="H212" s="8">
        <v>2053</v>
      </c>
      <c r="I212" s="8">
        <v>2053</v>
      </c>
      <c r="J212" s="8">
        <v>1353</v>
      </c>
      <c r="K212" s="8">
        <v>3689</v>
      </c>
      <c r="L212" s="8">
        <v>77163</v>
      </c>
    </row>
    <row r="213" spans="2:12" ht="12.75">
      <c r="B213" t="s">
        <v>113</v>
      </c>
      <c r="C213" s="8">
        <f>SUM(D213:L213)</f>
        <v>1267</v>
      </c>
      <c r="D213" s="8">
        <v>468</v>
      </c>
      <c r="E213" s="8">
        <v>495</v>
      </c>
      <c r="F213" s="8">
        <v>22</v>
      </c>
      <c r="G213" s="8">
        <v>0</v>
      </c>
      <c r="H213" s="8">
        <v>3</v>
      </c>
      <c r="I213" s="8">
        <v>6</v>
      </c>
      <c r="J213" s="8">
        <v>4</v>
      </c>
      <c r="K213" s="8">
        <v>13</v>
      </c>
      <c r="L213" s="8">
        <v>256</v>
      </c>
    </row>
    <row r="214" spans="1:12" ht="12.75">
      <c r="A214" s="7" t="s">
        <v>123</v>
      </c>
      <c r="C214" s="8">
        <f>SUM(D214:L214)</f>
        <v>364889</v>
      </c>
      <c r="D214" s="8">
        <f>SUM(D212:D213)</f>
        <v>176344</v>
      </c>
      <c r="E214" s="8">
        <f aca="true" t="shared" si="63" ref="E214:L214">SUM(E212:E213)</f>
        <v>93444</v>
      </c>
      <c r="F214" s="8">
        <f t="shared" si="63"/>
        <v>8349</v>
      </c>
      <c r="G214" s="8">
        <f t="shared" si="63"/>
        <v>159</v>
      </c>
      <c r="H214" s="8">
        <f t="shared" si="63"/>
        <v>2056</v>
      </c>
      <c r="I214" s="8">
        <f t="shared" si="63"/>
        <v>2059</v>
      </c>
      <c r="J214" s="8">
        <f t="shared" si="63"/>
        <v>1357</v>
      </c>
      <c r="K214" s="8">
        <f t="shared" si="63"/>
        <v>3702</v>
      </c>
      <c r="L214" s="8">
        <f t="shared" si="63"/>
        <v>77419</v>
      </c>
    </row>
    <row r="215" spans="1:12" ht="12.75">
      <c r="A215" s="7"/>
      <c r="B215" s="7" t="s">
        <v>10</v>
      </c>
      <c r="D215" s="9">
        <f>IF($C$214&gt;0,D214/$C$214,"0.0%")</f>
        <v>0.48328121702764404</v>
      </c>
      <c r="E215" s="9">
        <f aca="true" t="shared" si="64" ref="E215:L215">IF($C$214&gt;0,E214/$C$214,"0.0%")</f>
        <v>0.2560888379753843</v>
      </c>
      <c r="F215" s="9">
        <f t="shared" si="64"/>
        <v>0.02288093091323663</v>
      </c>
      <c r="G215" s="9">
        <f t="shared" si="64"/>
        <v>0.000435748953791427</v>
      </c>
      <c r="H215" s="9">
        <f t="shared" si="64"/>
        <v>0.0056345902452526655</v>
      </c>
      <c r="I215" s="9">
        <f t="shared" si="64"/>
        <v>0.005642811923626089</v>
      </c>
      <c r="J215" s="9">
        <f t="shared" si="64"/>
        <v>0.003718939184245072</v>
      </c>
      <c r="K215" s="9">
        <f t="shared" si="64"/>
        <v>0.010145551112804168</v>
      </c>
      <c r="L215" s="9">
        <f t="shared" si="64"/>
        <v>0.21217137266401564</v>
      </c>
    </row>
    <row r="217" ht="12.75">
      <c r="A217" s="7" t="s">
        <v>47</v>
      </c>
    </row>
    <row r="218" spans="2:12" ht="12.75">
      <c r="B218" t="s">
        <v>83</v>
      </c>
      <c r="C218" s="8">
        <f>SUM(D218:L218)</f>
        <v>289453</v>
      </c>
      <c r="D218" s="8">
        <v>118619</v>
      </c>
      <c r="E218" s="8">
        <v>103934</v>
      </c>
      <c r="F218" s="8">
        <v>8982</v>
      </c>
      <c r="G218" s="8">
        <v>17</v>
      </c>
      <c r="H218" s="8">
        <v>1047</v>
      </c>
      <c r="I218" s="8">
        <v>1363</v>
      </c>
      <c r="J218" s="8">
        <v>1029</v>
      </c>
      <c r="K218" s="8">
        <v>591</v>
      </c>
      <c r="L218" s="8">
        <v>53871</v>
      </c>
    </row>
    <row r="219" spans="1:12" ht="12.75">
      <c r="A219" s="7" t="s">
        <v>123</v>
      </c>
      <c r="C219" s="8">
        <f>SUM(D219:L219)</f>
        <v>289453</v>
      </c>
      <c r="D219" s="8">
        <f>SUM(D218)</f>
        <v>118619</v>
      </c>
      <c r="E219" s="8">
        <f aca="true" t="shared" si="65" ref="E219:L219">SUM(E218)</f>
        <v>103934</v>
      </c>
      <c r="F219" s="8">
        <f t="shared" si="65"/>
        <v>8982</v>
      </c>
      <c r="G219" s="8">
        <f t="shared" si="65"/>
        <v>17</v>
      </c>
      <c r="H219" s="8">
        <f t="shared" si="65"/>
        <v>1047</v>
      </c>
      <c r="I219" s="8">
        <f t="shared" si="65"/>
        <v>1363</v>
      </c>
      <c r="J219" s="8">
        <f t="shared" si="65"/>
        <v>1029</v>
      </c>
      <c r="K219" s="8">
        <f t="shared" si="65"/>
        <v>591</v>
      </c>
      <c r="L219" s="8">
        <f t="shared" si="65"/>
        <v>53871</v>
      </c>
    </row>
    <row r="220" spans="1:12" ht="12.75">
      <c r="A220" s="7"/>
      <c r="B220" s="7" t="s">
        <v>10</v>
      </c>
      <c r="D220" s="9">
        <f>IF($C$219&gt;0,D219/$C$219,"0.00%")</f>
        <v>0.40980400963196095</v>
      </c>
      <c r="E220" s="9">
        <f aca="true" t="shared" si="66" ref="E220:L220">IF($C$219&gt;0,E219/$C$219,"0.00%")</f>
        <v>0.35907038448383677</v>
      </c>
      <c r="F220" s="9">
        <f t="shared" si="66"/>
        <v>0.031030944574766888</v>
      </c>
      <c r="G220" s="9">
        <f t="shared" si="66"/>
        <v>5.873146935771956E-05</v>
      </c>
      <c r="H220" s="9">
        <f t="shared" si="66"/>
        <v>0.003617167553972493</v>
      </c>
      <c r="I220" s="9">
        <f t="shared" si="66"/>
        <v>0.0047088819255630444</v>
      </c>
      <c r="J220" s="9">
        <f t="shared" si="66"/>
        <v>0.0035549812922996134</v>
      </c>
      <c r="K220" s="9">
        <f t="shared" si="66"/>
        <v>0.0020417822582595446</v>
      </c>
      <c r="L220" s="9">
        <f t="shared" si="66"/>
        <v>0.18611311680998296</v>
      </c>
    </row>
    <row r="222" ht="12.75">
      <c r="A222" s="7" t="s">
        <v>48</v>
      </c>
    </row>
    <row r="223" spans="2:12" ht="12.75">
      <c r="B223" t="s">
        <v>41</v>
      </c>
      <c r="C223" s="8">
        <f>SUM(D223:L223)</f>
        <v>297237</v>
      </c>
      <c r="D223" s="8">
        <v>140350</v>
      </c>
      <c r="E223" s="8">
        <v>81341</v>
      </c>
      <c r="F223" s="8">
        <v>6832</v>
      </c>
      <c r="G223" s="8">
        <v>112</v>
      </c>
      <c r="H223" s="8">
        <v>1075</v>
      </c>
      <c r="I223" s="8">
        <v>1264</v>
      </c>
      <c r="J223" s="8">
        <v>1747</v>
      </c>
      <c r="K223" s="8">
        <v>2032</v>
      </c>
      <c r="L223" s="8">
        <v>62484</v>
      </c>
    </row>
    <row r="224" spans="1:12" ht="12.75">
      <c r="A224" s="7" t="s">
        <v>123</v>
      </c>
      <c r="C224" s="8">
        <f>SUM(D224:L224)</f>
        <v>297237</v>
      </c>
      <c r="D224" s="8">
        <f>SUM(D223)</f>
        <v>140350</v>
      </c>
      <c r="E224" s="8">
        <f aca="true" t="shared" si="67" ref="E224:L224">SUM(E223)</f>
        <v>81341</v>
      </c>
      <c r="F224" s="8">
        <f t="shared" si="67"/>
        <v>6832</v>
      </c>
      <c r="G224" s="8">
        <f t="shared" si="67"/>
        <v>112</v>
      </c>
      <c r="H224" s="8">
        <f t="shared" si="67"/>
        <v>1075</v>
      </c>
      <c r="I224" s="8">
        <f t="shared" si="67"/>
        <v>1264</v>
      </c>
      <c r="J224" s="8">
        <f t="shared" si="67"/>
        <v>1747</v>
      </c>
      <c r="K224" s="8">
        <f t="shared" si="67"/>
        <v>2032</v>
      </c>
      <c r="L224" s="8">
        <f t="shared" si="67"/>
        <v>62484</v>
      </c>
    </row>
    <row r="225" spans="1:12" ht="12.75">
      <c r="A225" s="7"/>
      <c r="B225" s="7" t="s">
        <v>10</v>
      </c>
      <c r="D225" s="9">
        <f>IF($C$224&gt;0,D224/$C$224,"0.0%")</f>
        <v>0.47218213075761095</v>
      </c>
      <c r="E225" s="9">
        <f aca="true" t="shared" si="68" ref="E225:L225">IF($C$224&gt;0,E224/$C$224,"0.0%")</f>
        <v>0.27365704807947866</v>
      </c>
      <c r="F225" s="9">
        <f t="shared" si="68"/>
        <v>0.022985025417427845</v>
      </c>
      <c r="G225" s="9">
        <f t="shared" si="68"/>
        <v>0.0003768036953676696</v>
      </c>
      <c r="H225" s="9">
        <f t="shared" si="68"/>
        <v>0.0036166426117879</v>
      </c>
      <c r="I225" s="9">
        <f t="shared" si="68"/>
        <v>0.004252498847720843</v>
      </c>
      <c r="J225" s="9">
        <f t="shared" si="68"/>
        <v>0.005877464783993917</v>
      </c>
      <c r="K225" s="9">
        <f t="shared" si="68"/>
        <v>0.00683629561595629</v>
      </c>
      <c r="L225" s="9">
        <f t="shared" si="68"/>
        <v>0.21021609019065593</v>
      </c>
    </row>
    <row r="227" ht="12.75">
      <c r="A227" s="7" t="s">
        <v>49</v>
      </c>
    </row>
    <row r="228" spans="2:12" ht="12.75">
      <c r="B228" t="s">
        <v>41</v>
      </c>
      <c r="C228" s="8">
        <f>SUM(D228:L228)</f>
        <v>430618</v>
      </c>
      <c r="D228" s="8">
        <v>190449</v>
      </c>
      <c r="E228" s="8">
        <v>122625</v>
      </c>
      <c r="F228" s="8">
        <v>8928</v>
      </c>
      <c r="G228" s="8">
        <v>28</v>
      </c>
      <c r="H228" s="8">
        <v>2746</v>
      </c>
      <c r="I228" s="8">
        <v>2543</v>
      </c>
      <c r="J228" s="8">
        <v>1121</v>
      </c>
      <c r="K228" s="8">
        <v>4775</v>
      </c>
      <c r="L228" s="8">
        <v>97403</v>
      </c>
    </row>
    <row r="229" spans="1:12" ht="12.75">
      <c r="A229" s="7" t="s">
        <v>123</v>
      </c>
      <c r="C229" s="8">
        <f>SUM(D229:L229)</f>
        <v>430618</v>
      </c>
      <c r="D229" s="8">
        <f>SUM(D228)</f>
        <v>190449</v>
      </c>
      <c r="E229" s="8">
        <f aca="true" t="shared" si="69" ref="E229:L229">SUM(E228)</f>
        <v>122625</v>
      </c>
      <c r="F229" s="8">
        <f t="shared" si="69"/>
        <v>8928</v>
      </c>
      <c r="G229" s="8">
        <f t="shared" si="69"/>
        <v>28</v>
      </c>
      <c r="H229" s="8">
        <f t="shared" si="69"/>
        <v>2746</v>
      </c>
      <c r="I229" s="8">
        <f t="shared" si="69"/>
        <v>2543</v>
      </c>
      <c r="J229" s="8">
        <f t="shared" si="69"/>
        <v>1121</v>
      </c>
      <c r="K229" s="8">
        <f t="shared" si="69"/>
        <v>4775</v>
      </c>
      <c r="L229" s="8">
        <f t="shared" si="69"/>
        <v>97403</v>
      </c>
    </row>
    <row r="230" spans="1:12" ht="12.75">
      <c r="A230" s="7"/>
      <c r="B230" s="7" t="s">
        <v>10</v>
      </c>
      <c r="D230" s="9">
        <f>IF($C$229&gt;0,D229/$C$229,"0.0%")</f>
        <v>0.44226901801596774</v>
      </c>
      <c r="E230" s="9">
        <f aca="true" t="shared" si="70" ref="E230:L230">IF($C$229&gt;0,E229/$C$229,"0.0%")</f>
        <v>0.284765151479966</v>
      </c>
      <c r="F230" s="9">
        <f t="shared" si="70"/>
        <v>0.020732993047201928</v>
      </c>
      <c r="G230" s="9">
        <f t="shared" si="70"/>
        <v>6.50228276569953E-05</v>
      </c>
      <c r="H230" s="9">
        <f t="shared" si="70"/>
        <v>0.0063768815980753246</v>
      </c>
      <c r="I230" s="9">
        <f t="shared" si="70"/>
        <v>0.005905466097562108</v>
      </c>
      <c r="J230" s="9">
        <f t="shared" si="70"/>
        <v>0.0026032353501247046</v>
      </c>
      <c r="K230" s="9">
        <f t="shared" si="70"/>
        <v>0.011088714359362591</v>
      </c>
      <c r="L230" s="9">
        <f t="shared" si="70"/>
        <v>0.2261935172240826</v>
      </c>
    </row>
    <row r="232" ht="12.75">
      <c r="A232" s="7" t="s">
        <v>50</v>
      </c>
    </row>
    <row r="233" spans="2:12" ht="12.75">
      <c r="B233" t="s">
        <v>41</v>
      </c>
      <c r="C233" s="8">
        <f>SUM(D233:L233)</f>
        <v>227129</v>
      </c>
      <c r="D233" s="8">
        <v>132016</v>
      </c>
      <c r="E233" s="8">
        <v>29727</v>
      </c>
      <c r="F233" s="8">
        <v>4134</v>
      </c>
      <c r="G233" s="8">
        <v>125</v>
      </c>
      <c r="H233" s="8">
        <v>1726</v>
      </c>
      <c r="I233" s="8">
        <v>1032</v>
      </c>
      <c r="J233" s="8">
        <v>1976</v>
      </c>
      <c r="K233" s="8">
        <v>1673</v>
      </c>
      <c r="L233" s="8">
        <v>54720</v>
      </c>
    </row>
    <row r="234" spans="1:12" ht="12.75">
      <c r="A234" s="7" t="s">
        <v>123</v>
      </c>
      <c r="C234" s="8">
        <f>SUM(D234:L234)</f>
        <v>227129</v>
      </c>
      <c r="D234" s="8">
        <f>SUM(D233)</f>
        <v>132016</v>
      </c>
      <c r="E234" s="8">
        <f aca="true" t="shared" si="71" ref="E234:L234">SUM(E233)</f>
        <v>29727</v>
      </c>
      <c r="F234" s="8">
        <f t="shared" si="71"/>
        <v>4134</v>
      </c>
      <c r="G234" s="8">
        <f t="shared" si="71"/>
        <v>125</v>
      </c>
      <c r="H234" s="8">
        <f t="shared" si="71"/>
        <v>1726</v>
      </c>
      <c r="I234" s="8">
        <f t="shared" si="71"/>
        <v>1032</v>
      </c>
      <c r="J234" s="8">
        <f t="shared" si="71"/>
        <v>1976</v>
      </c>
      <c r="K234" s="8">
        <f t="shared" si="71"/>
        <v>1673</v>
      </c>
      <c r="L234" s="8">
        <f t="shared" si="71"/>
        <v>54720</v>
      </c>
    </row>
    <row r="235" spans="1:12" ht="12.75">
      <c r="A235" s="7"/>
      <c r="B235" s="7" t="s">
        <v>10</v>
      </c>
      <c r="D235" s="9">
        <f>IF($C$234&gt;0,D234/$C$234,"0.0%")</f>
        <v>0.5812379748953238</v>
      </c>
      <c r="E235" s="9">
        <f aca="true" t="shared" si="72" ref="E235:L235">IF($C$234&gt;0,E234/$C$234,"0.0%")</f>
        <v>0.13088156950455468</v>
      </c>
      <c r="F235" s="9">
        <f t="shared" si="72"/>
        <v>0.018201110382205708</v>
      </c>
      <c r="G235" s="9">
        <f t="shared" si="72"/>
        <v>0.0005503480401005596</v>
      </c>
      <c r="H235" s="9">
        <f t="shared" si="72"/>
        <v>0.007599205737708527</v>
      </c>
      <c r="I235" s="9">
        <f t="shared" si="72"/>
        <v>0.00454367341907022</v>
      </c>
      <c r="J235" s="9">
        <f t="shared" si="72"/>
        <v>0.008699901817909646</v>
      </c>
      <c r="K235" s="9">
        <f t="shared" si="72"/>
        <v>0.00736585816870589</v>
      </c>
      <c r="L235" s="9">
        <f t="shared" si="72"/>
        <v>0.24092035803442097</v>
      </c>
    </row>
    <row r="237" ht="12.75">
      <c r="A237" s="7" t="s">
        <v>51</v>
      </c>
    </row>
    <row r="238" spans="1:12" ht="12.75">
      <c r="A238" s="7"/>
      <c r="B238" t="s">
        <v>41</v>
      </c>
      <c r="C238" s="8">
        <f>SUM(D238:L238)</f>
        <v>51873</v>
      </c>
      <c r="D238" s="8">
        <v>27329</v>
      </c>
      <c r="E238" s="8">
        <v>11274</v>
      </c>
      <c r="F238" s="8">
        <v>1121</v>
      </c>
      <c r="G238" s="8">
        <v>12</v>
      </c>
      <c r="H238" s="8">
        <v>226</v>
      </c>
      <c r="I238" s="8">
        <v>205</v>
      </c>
      <c r="J238" s="8">
        <v>436</v>
      </c>
      <c r="K238" s="8">
        <v>467</v>
      </c>
      <c r="L238" s="8">
        <v>10803</v>
      </c>
    </row>
    <row r="239" spans="2:12" ht="12.75">
      <c r="B239" t="s">
        <v>83</v>
      </c>
      <c r="C239" s="8">
        <f>SUM(D239:L239)</f>
        <v>183088</v>
      </c>
      <c r="D239" s="8">
        <v>85893</v>
      </c>
      <c r="E239" s="8">
        <v>54077</v>
      </c>
      <c r="F239" s="8">
        <v>4837</v>
      </c>
      <c r="G239" s="8">
        <v>25</v>
      </c>
      <c r="H239" s="8">
        <v>623</v>
      </c>
      <c r="I239" s="8">
        <v>771</v>
      </c>
      <c r="J239" s="8">
        <v>884</v>
      </c>
      <c r="K239" s="8">
        <v>332</v>
      </c>
      <c r="L239" s="8">
        <v>35646</v>
      </c>
    </row>
    <row r="240" spans="1:12" ht="12.75">
      <c r="A240" s="7" t="s">
        <v>123</v>
      </c>
      <c r="C240" s="8">
        <f>SUM(C238:C239)</f>
        <v>234961</v>
      </c>
      <c r="D240" s="8">
        <f>SUM(D238:D239)</f>
        <v>113222</v>
      </c>
      <c r="E240" s="8">
        <f aca="true" t="shared" si="73" ref="E240:L240">SUM(E238:E239)</f>
        <v>65351</v>
      </c>
      <c r="F240" s="8">
        <f t="shared" si="73"/>
        <v>5958</v>
      </c>
      <c r="G240" s="8">
        <f t="shared" si="73"/>
        <v>37</v>
      </c>
      <c r="H240" s="8">
        <f t="shared" si="73"/>
        <v>849</v>
      </c>
      <c r="I240" s="8">
        <f t="shared" si="73"/>
        <v>976</v>
      </c>
      <c r="J240" s="8">
        <f t="shared" si="73"/>
        <v>1320</v>
      </c>
      <c r="K240" s="8">
        <f t="shared" si="73"/>
        <v>799</v>
      </c>
      <c r="L240" s="8">
        <f t="shared" si="73"/>
        <v>46449</v>
      </c>
    </row>
    <row r="241" spans="1:12" ht="12.75">
      <c r="A241" s="7"/>
      <c r="B241" s="7" t="s">
        <v>10</v>
      </c>
      <c r="D241" s="9">
        <f>IF($C$240&gt;0,D240/$C$240,"0.00%")</f>
        <v>0.4818757155442818</v>
      </c>
      <c r="E241" s="9">
        <f aca="true" t="shared" si="74" ref="E241:L241">IF($C$240&gt;0,E240/$C$240,"0.00%")</f>
        <v>0.27813552036295386</v>
      </c>
      <c r="F241" s="9">
        <f t="shared" si="74"/>
        <v>0.025357399738680036</v>
      </c>
      <c r="G241" s="9">
        <f t="shared" si="74"/>
        <v>0.00015747294231808684</v>
      </c>
      <c r="H241" s="9">
        <f t="shared" si="74"/>
        <v>0.0036133656223798845</v>
      </c>
      <c r="I241" s="9">
        <f t="shared" si="74"/>
        <v>0.004153880856823047</v>
      </c>
      <c r="J241" s="9">
        <f t="shared" si="74"/>
        <v>0.005617953617834449</v>
      </c>
      <c r="K241" s="9">
        <f t="shared" si="74"/>
        <v>0.0034005643489770643</v>
      </c>
      <c r="L241" s="9">
        <f t="shared" si="74"/>
        <v>0.19768812696575178</v>
      </c>
    </row>
    <row r="243" ht="12.75">
      <c r="A243" s="7" t="s">
        <v>52</v>
      </c>
    </row>
    <row r="244" spans="2:12" ht="12.75">
      <c r="B244" t="s">
        <v>76</v>
      </c>
      <c r="C244" s="8">
        <f>SUM(D244:L244)</f>
        <v>268375</v>
      </c>
      <c r="D244" s="8">
        <v>104716</v>
      </c>
      <c r="E244" s="8">
        <v>109236</v>
      </c>
      <c r="F244" s="8">
        <v>7683</v>
      </c>
      <c r="G244" s="8">
        <v>2</v>
      </c>
      <c r="H244" s="8">
        <v>708</v>
      </c>
      <c r="I244" s="8">
        <v>1093</v>
      </c>
      <c r="J244" s="8">
        <v>529</v>
      </c>
      <c r="K244" s="8">
        <v>2242</v>
      </c>
      <c r="L244" s="8">
        <v>42166</v>
      </c>
    </row>
    <row r="245" spans="1:12" ht="12.75">
      <c r="A245" s="7" t="s">
        <v>123</v>
      </c>
      <c r="C245" s="8">
        <f>SUM(D245:L245)</f>
        <v>268375</v>
      </c>
      <c r="D245" s="8">
        <f>SUM(D244)</f>
        <v>104716</v>
      </c>
      <c r="E245" s="8">
        <f aca="true" t="shared" si="75" ref="E245:L245">SUM(E244)</f>
        <v>109236</v>
      </c>
      <c r="F245" s="8">
        <f t="shared" si="75"/>
        <v>7683</v>
      </c>
      <c r="G245" s="8">
        <f t="shared" si="75"/>
        <v>2</v>
      </c>
      <c r="H245" s="8">
        <f t="shared" si="75"/>
        <v>708</v>
      </c>
      <c r="I245" s="8">
        <f t="shared" si="75"/>
        <v>1093</v>
      </c>
      <c r="J245" s="8">
        <f t="shared" si="75"/>
        <v>529</v>
      </c>
      <c r="K245" s="8">
        <f t="shared" si="75"/>
        <v>2242</v>
      </c>
      <c r="L245" s="8">
        <f t="shared" si="75"/>
        <v>42166</v>
      </c>
    </row>
    <row r="246" spans="1:12" ht="12.75">
      <c r="A246" s="7"/>
      <c r="B246" s="7" t="s">
        <v>10</v>
      </c>
      <c r="D246" s="9">
        <f>IF($C$245&gt;0,D245/$C$245,"0.00%")</f>
        <v>0.39018537494177924</v>
      </c>
      <c r="E246" s="9">
        <f aca="true" t="shared" si="76" ref="E246:L246">IF($C$245&gt;0,E245/$C$245,"0.00%")</f>
        <v>0.4070274802049371</v>
      </c>
      <c r="F246" s="9">
        <f t="shared" si="76"/>
        <v>0.02862785281788542</v>
      </c>
      <c r="G246" s="9">
        <f t="shared" si="76"/>
        <v>7.4522589659990685E-06</v>
      </c>
      <c r="H246" s="9">
        <f t="shared" si="76"/>
        <v>0.00263809967396367</v>
      </c>
      <c r="I246" s="9">
        <f t="shared" si="76"/>
        <v>0.004072659524918491</v>
      </c>
      <c r="J246" s="9">
        <f t="shared" si="76"/>
        <v>0.0019711224965067537</v>
      </c>
      <c r="K246" s="9">
        <f t="shared" si="76"/>
        <v>0.008353982300884955</v>
      </c>
      <c r="L246" s="9">
        <f t="shared" si="76"/>
        <v>0.15711597578015837</v>
      </c>
    </row>
    <row r="248" ht="12.75">
      <c r="A248" s="7" t="s">
        <v>53</v>
      </c>
    </row>
    <row r="249" spans="2:12" ht="12.75">
      <c r="B249" t="s">
        <v>41</v>
      </c>
      <c r="C249" s="8">
        <f>SUM(D249:L249)</f>
        <v>346435</v>
      </c>
      <c r="D249" s="8">
        <v>225362</v>
      </c>
      <c r="E249" s="8">
        <v>37411</v>
      </c>
      <c r="F249" s="8">
        <v>6550</v>
      </c>
      <c r="G249" s="8">
        <v>141</v>
      </c>
      <c r="H249" s="8">
        <v>1921</v>
      </c>
      <c r="I249" s="8">
        <v>1340</v>
      </c>
      <c r="J249" s="8">
        <v>1714</v>
      </c>
      <c r="K249" s="8">
        <v>3423</v>
      </c>
      <c r="L249" s="8">
        <v>68573</v>
      </c>
    </row>
    <row r="250" spans="1:12" ht="12.75">
      <c r="A250" s="7" t="s">
        <v>123</v>
      </c>
      <c r="C250" s="8">
        <f>SUM(D250:L250)</f>
        <v>346435</v>
      </c>
      <c r="D250" s="8">
        <f>SUM(D249)</f>
        <v>225362</v>
      </c>
      <c r="E250" s="8">
        <f aca="true" t="shared" si="77" ref="E250:L250">SUM(E249)</f>
        <v>37411</v>
      </c>
      <c r="F250" s="8">
        <f t="shared" si="77"/>
        <v>6550</v>
      </c>
      <c r="G250" s="8">
        <f t="shared" si="77"/>
        <v>141</v>
      </c>
      <c r="H250" s="8">
        <f t="shared" si="77"/>
        <v>1921</v>
      </c>
      <c r="I250" s="8">
        <f t="shared" si="77"/>
        <v>1340</v>
      </c>
      <c r="J250" s="8">
        <f t="shared" si="77"/>
        <v>1714</v>
      </c>
      <c r="K250" s="8">
        <f t="shared" si="77"/>
        <v>3423</v>
      </c>
      <c r="L250" s="8">
        <f t="shared" si="77"/>
        <v>68573</v>
      </c>
    </row>
    <row r="251" spans="1:12" ht="12.75">
      <c r="A251" s="7"/>
      <c r="B251" s="7" t="s">
        <v>10</v>
      </c>
      <c r="D251" s="9">
        <f>IF($C$250&gt;0,D250/$C$250,"0.0%")</f>
        <v>0.6505174130789325</v>
      </c>
      <c r="E251" s="9">
        <f aca="true" t="shared" si="78" ref="E251:L251">IF($C$250&gt;0,E250/$C$250,"0.0%")</f>
        <v>0.10798851155339385</v>
      </c>
      <c r="F251" s="9">
        <f t="shared" si="78"/>
        <v>0.01890686564579214</v>
      </c>
      <c r="G251" s="9">
        <f t="shared" si="78"/>
        <v>0.0004070027566498766</v>
      </c>
      <c r="H251" s="9">
        <f t="shared" si="78"/>
        <v>0.005545051741307893</v>
      </c>
      <c r="I251" s="9">
        <f t="shared" si="78"/>
        <v>0.0038679694603605294</v>
      </c>
      <c r="J251" s="9">
        <f t="shared" si="78"/>
        <v>0.004947537056013394</v>
      </c>
      <c r="K251" s="9">
        <f t="shared" si="78"/>
        <v>0.00988064139015977</v>
      </c>
      <c r="L251" s="9">
        <f t="shared" si="78"/>
        <v>0.19793900731738998</v>
      </c>
    </row>
    <row r="253" ht="12.75">
      <c r="A253" s="7" t="s">
        <v>54</v>
      </c>
    </row>
    <row r="254" spans="2:12" ht="12.75">
      <c r="B254" t="s">
        <v>41</v>
      </c>
      <c r="C254" s="8">
        <f>SUM(D254:L254)</f>
        <v>323137</v>
      </c>
      <c r="D254" s="8">
        <v>161087</v>
      </c>
      <c r="E254" s="8">
        <v>85600</v>
      </c>
      <c r="F254" s="8">
        <v>6666</v>
      </c>
      <c r="G254" s="8">
        <v>190</v>
      </c>
      <c r="H254" s="8">
        <v>1100</v>
      </c>
      <c r="I254" s="8">
        <v>1280</v>
      </c>
      <c r="J254" s="8">
        <v>1958</v>
      </c>
      <c r="K254" s="8">
        <v>2099</v>
      </c>
      <c r="L254" s="8">
        <v>63157</v>
      </c>
    </row>
    <row r="255" spans="2:12" ht="12.75">
      <c r="B255" t="s">
        <v>70</v>
      </c>
      <c r="C255" s="8">
        <f>SUM(D255:L255)</f>
        <v>9004</v>
      </c>
      <c r="D255" s="8">
        <v>3179</v>
      </c>
      <c r="E255" s="8">
        <v>3418</v>
      </c>
      <c r="F255" s="8">
        <v>188</v>
      </c>
      <c r="G255" s="8">
        <v>0</v>
      </c>
      <c r="H255" s="8">
        <v>19</v>
      </c>
      <c r="I255" s="8">
        <v>42</v>
      </c>
      <c r="J255" s="8">
        <v>36</v>
      </c>
      <c r="K255" s="8">
        <v>22</v>
      </c>
      <c r="L255" s="8">
        <v>2100</v>
      </c>
    </row>
    <row r="256" spans="1:12" ht="12.75">
      <c r="A256" s="7" t="s">
        <v>123</v>
      </c>
      <c r="C256" s="8">
        <f>SUM(D256:L256)</f>
        <v>332141</v>
      </c>
      <c r="D256" s="8">
        <f>SUM(D254:D255)</f>
        <v>164266</v>
      </c>
      <c r="E256" s="8">
        <f aca="true" t="shared" si="79" ref="E256:L256">SUM(E254:E255)</f>
        <v>89018</v>
      </c>
      <c r="F256" s="8">
        <f t="shared" si="79"/>
        <v>6854</v>
      </c>
      <c r="G256" s="8">
        <f t="shared" si="79"/>
        <v>190</v>
      </c>
      <c r="H256" s="8">
        <f t="shared" si="79"/>
        <v>1119</v>
      </c>
      <c r="I256" s="8">
        <f t="shared" si="79"/>
        <v>1322</v>
      </c>
      <c r="J256" s="8">
        <f t="shared" si="79"/>
        <v>1994</v>
      </c>
      <c r="K256" s="8">
        <f t="shared" si="79"/>
        <v>2121</v>
      </c>
      <c r="L256" s="8">
        <f t="shared" si="79"/>
        <v>65257</v>
      </c>
    </row>
    <row r="257" spans="1:12" ht="12.75">
      <c r="A257" s="7"/>
      <c r="B257" s="7" t="s">
        <v>10</v>
      </c>
      <c r="D257" s="9">
        <f>IF($C$256&gt;0,D256/$C$256,"0.0%")</f>
        <v>0.4945670663965003</v>
      </c>
      <c r="E257" s="9">
        <f aca="true" t="shared" si="80" ref="E257:L257">IF($C$256&gt;0,E256/$C$256,"0.0%")</f>
        <v>0.26801268136122913</v>
      </c>
      <c r="F257" s="9">
        <f t="shared" si="80"/>
        <v>0.020635814307778926</v>
      </c>
      <c r="G257" s="9">
        <f t="shared" si="80"/>
        <v>0.0005720462092906326</v>
      </c>
      <c r="H257" s="9">
        <f t="shared" si="80"/>
        <v>0.0033690510957695677</v>
      </c>
      <c r="I257" s="9">
        <f t="shared" si="80"/>
        <v>0.00398023730885377</v>
      </c>
      <c r="J257" s="9">
        <f t="shared" si="80"/>
        <v>0.00600347442802906</v>
      </c>
      <c r="K257" s="9">
        <f t="shared" si="80"/>
        <v>0.006385842157397009</v>
      </c>
      <c r="L257" s="9">
        <f t="shared" si="80"/>
        <v>0.19647378673515165</v>
      </c>
    </row>
    <row r="259" ht="12.75">
      <c r="A259" s="7" t="s">
        <v>55</v>
      </c>
    </row>
    <row r="260" spans="1:12" ht="12.75">
      <c r="A260" s="7"/>
      <c r="B260" t="s">
        <v>41</v>
      </c>
      <c r="C260" s="8">
        <f>SUM(D260:L260)</f>
        <v>99810</v>
      </c>
      <c r="D260" s="8">
        <v>35840</v>
      </c>
      <c r="E260" s="8">
        <v>30965</v>
      </c>
      <c r="F260" s="8">
        <v>1976</v>
      </c>
      <c r="G260" s="8">
        <v>7</v>
      </c>
      <c r="H260" s="8">
        <v>304</v>
      </c>
      <c r="I260" s="8">
        <v>367</v>
      </c>
      <c r="J260" s="8">
        <v>404</v>
      </c>
      <c r="K260" s="8">
        <v>654</v>
      </c>
      <c r="L260" s="8">
        <v>29293</v>
      </c>
    </row>
    <row r="261" spans="1:12" ht="12.75">
      <c r="A261" s="7"/>
      <c r="B261" t="s">
        <v>70</v>
      </c>
      <c r="C261" s="8">
        <f>SUM(D261:L261)</f>
        <v>241179</v>
      </c>
      <c r="D261" s="8">
        <v>74559</v>
      </c>
      <c r="E261" s="8">
        <v>106448</v>
      </c>
      <c r="F261" s="8">
        <v>5904</v>
      </c>
      <c r="G261" s="8">
        <v>13</v>
      </c>
      <c r="H261" s="8">
        <v>1029</v>
      </c>
      <c r="I261" s="8">
        <v>1643</v>
      </c>
      <c r="J261" s="8">
        <v>735</v>
      </c>
      <c r="K261" s="8">
        <v>963</v>
      </c>
      <c r="L261" s="8">
        <v>49885</v>
      </c>
    </row>
    <row r="262" spans="2:12" ht="12.75">
      <c r="B262" t="s">
        <v>83</v>
      </c>
      <c r="C262" s="8">
        <f>SUM(D262:L262)</f>
        <v>36783</v>
      </c>
      <c r="D262" s="8">
        <v>11789</v>
      </c>
      <c r="E262" s="8">
        <v>15419</v>
      </c>
      <c r="F262" s="8">
        <v>970</v>
      </c>
      <c r="G262" s="8">
        <v>0</v>
      </c>
      <c r="H262" s="8">
        <v>102</v>
      </c>
      <c r="I262" s="8">
        <v>181</v>
      </c>
      <c r="J262" s="8">
        <v>97</v>
      </c>
      <c r="K262" s="8">
        <v>67</v>
      </c>
      <c r="L262" s="8">
        <v>8158</v>
      </c>
    </row>
    <row r="263" spans="1:12" ht="12.75">
      <c r="A263" s="7" t="s">
        <v>123</v>
      </c>
      <c r="C263" s="8">
        <f>SUM(D263:L263)</f>
        <v>377772</v>
      </c>
      <c r="D263" s="8">
        <f>SUM(D260:D262)</f>
        <v>122188</v>
      </c>
      <c r="E263" s="8">
        <f aca="true" t="shared" si="81" ref="E263:L263">SUM(E260:E262)</f>
        <v>152832</v>
      </c>
      <c r="F263" s="8">
        <f t="shared" si="81"/>
        <v>8850</v>
      </c>
      <c r="G263" s="8">
        <f t="shared" si="81"/>
        <v>20</v>
      </c>
      <c r="H263" s="8">
        <f t="shared" si="81"/>
        <v>1435</v>
      </c>
      <c r="I263" s="8">
        <f t="shared" si="81"/>
        <v>2191</v>
      </c>
      <c r="J263" s="8">
        <f t="shared" si="81"/>
        <v>1236</v>
      </c>
      <c r="K263" s="8">
        <f t="shared" si="81"/>
        <v>1684</v>
      </c>
      <c r="L263" s="8">
        <f t="shared" si="81"/>
        <v>87336</v>
      </c>
    </row>
    <row r="264" spans="1:12" ht="12.75">
      <c r="A264" s="7"/>
      <c r="B264" s="7" t="s">
        <v>10</v>
      </c>
      <c r="D264" s="9">
        <f>IF($C$263&gt;0,D263/$C$263,"0.0%")</f>
        <v>0.3234437703164872</v>
      </c>
      <c r="E264" s="9">
        <f aca="true" t="shared" si="82" ref="E264:L264">IF($C$263&gt;0,E263/$C$263,"0.0%")</f>
        <v>0.40456148152854104</v>
      </c>
      <c r="F264" s="9">
        <f t="shared" si="82"/>
        <v>0.023426828880912295</v>
      </c>
      <c r="G264" s="9">
        <f t="shared" si="82"/>
        <v>5.294198617155321E-05</v>
      </c>
      <c r="H264" s="9">
        <f t="shared" si="82"/>
        <v>0.003798587507808943</v>
      </c>
      <c r="I264" s="9">
        <f t="shared" si="82"/>
        <v>0.0057997945850936546</v>
      </c>
      <c r="J264" s="9">
        <f t="shared" si="82"/>
        <v>0.0032718147454019885</v>
      </c>
      <c r="K264" s="9">
        <f t="shared" si="82"/>
        <v>0.004457715235644781</v>
      </c>
      <c r="L264" s="9">
        <f t="shared" si="82"/>
        <v>0.23118706521393856</v>
      </c>
    </row>
    <row r="266" ht="12.75">
      <c r="A266" s="7" t="s">
        <v>122</v>
      </c>
    </row>
    <row r="267" spans="2:12" ht="12.75">
      <c r="B267" t="s">
        <v>41</v>
      </c>
      <c r="C267" s="8">
        <f>SUM(D267:L267)</f>
        <v>219361</v>
      </c>
      <c r="D267" s="8">
        <v>134752</v>
      </c>
      <c r="E267" s="8">
        <v>33139</v>
      </c>
      <c r="F267" s="8">
        <v>3950</v>
      </c>
      <c r="G267" s="8">
        <v>212</v>
      </c>
      <c r="H267" s="8">
        <v>726</v>
      </c>
      <c r="I267" s="8">
        <v>791</v>
      </c>
      <c r="J267" s="8">
        <v>2151</v>
      </c>
      <c r="K267" s="8">
        <v>1178</v>
      </c>
      <c r="L267" s="8">
        <v>42462</v>
      </c>
    </row>
    <row r="268" spans="1:12" ht="12.75">
      <c r="A268" s="7" t="s">
        <v>123</v>
      </c>
      <c r="C268" s="8">
        <f>SUM(D268:L268)</f>
        <v>219361</v>
      </c>
      <c r="D268" s="8">
        <f>SUM(D267)</f>
        <v>134752</v>
      </c>
      <c r="E268" s="8">
        <f aca="true" t="shared" si="83" ref="E268:L268">SUM(E267)</f>
        <v>33139</v>
      </c>
      <c r="F268" s="8">
        <f t="shared" si="83"/>
        <v>3950</v>
      </c>
      <c r="G268" s="8">
        <f t="shared" si="83"/>
        <v>212</v>
      </c>
      <c r="H268" s="8">
        <f t="shared" si="83"/>
        <v>726</v>
      </c>
      <c r="I268" s="8">
        <f t="shared" si="83"/>
        <v>791</v>
      </c>
      <c r="J268" s="8">
        <f t="shared" si="83"/>
        <v>2151</v>
      </c>
      <c r="K268" s="8">
        <f t="shared" si="83"/>
        <v>1178</v>
      </c>
      <c r="L268" s="8">
        <f t="shared" si="83"/>
        <v>42462</v>
      </c>
    </row>
    <row r="269" spans="1:12" ht="12.75">
      <c r="A269" s="7"/>
      <c r="B269" s="7" t="s">
        <v>10</v>
      </c>
      <c r="D269" s="9">
        <f>IF($C$268&gt;0,D268/$C$268,"0.0%")</f>
        <v>0.6142933338195942</v>
      </c>
      <c r="E269" s="9">
        <f aca="true" t="shared" si="84" ref="E269:L269">IF($C$268&gt;0,E268/$C$268,"0.0%")</f>
        <v>0.15107060963434704</v>
      </c>
      <c r="F269" s="9">
        <f t="shared" si="84"/>
        <v>0.01800684716061652</v>
      </c>
      <c r="G269" s="9">
        <f t="shared" si="84"/>
        <v>0.0009664434425444815</v>
      </c>
      <c r="H269" s="9">
        <f t="shared" si="84"/>
        <v>0.003309612921166479</v>
      </c>
      <c r="I269" s="9">
        <f t="shared" si="84"/>
        <v>0.003605928127607004</v>
      </c>
      <c r="J269" s="9">
        <f t="shared" si="84"/>
        <v>0.009805753985439527</v>
      </c>
      <c r="K269" s="9">
        <f t="shared" si="84"/>
        <v>0.005370143279799053</v>
      </c>
      <c r="L269" s="9">
        <f t="shared" si="84"/>
        <v>0.1935713276288857</v>
      </c>
    </row>
    <row r="271" ht="12.75">
      <c r="A271" s="7" t="s">
        <v>77</v>
      </c>
    </row>
    <row r="272" spans="2:12" ht="12.75">
      <c r="B272" t="s">
        <v>76</v>
      </c>
      <c r="C272" s="8">
        <f>SUM(D272:L272)</f>
        <v>243998</v>
      </c>
      <c r="D272" s="8">
        <v>102035</v>
      </c>
      <c r="E272" s="8">
        <v>85106</v>
      </c>
      <c r="F272" s="8">
        <v>6581</v>
      </c>
      <c r="G272" s="8">
        <v>1</v>
      </c>
      <c r="H272" s="8">
        <v>915</v>
      </c>
      <c r="I272" s="8">
        <v>1296</v>
      </c>
      <c r="J272" s="8">
        <v>891</v>
      </c>
      <c r="K272" s="8">
        <v>2194</v>
      </c>
      <c r="L272" s="8">
        <v>44979</v>
      </c>
    </row>
    <row r="273" spans="1:12" ht="12.75">
      <c r="A273" s="7" t="s">
        <v>123</v>
      </c>
      <c r="C273" s="8">
        <f>SUM(D273:L273)</f>
        <v>243998</v>
      </c>
      <c r="D273" s="8">
        <f>SUM(D272)</f>
        <v>102035</v>
      </c>
      <c r="E273" s="8">
        <f aca="true" t="shared" si="85" ref="E273:L273">SUM(E272)</f>
        <v>85106</v>
      </c>
      <c r="F273" s="8">
        <f t="shared" si="85"/>
        <v>6581</v>
      </c>
      <c r="G273" s="8">
        <f t="shared" si="85"/>
        <v>1</v>
      </c>
      <c r="H273" s="8">
        <f t="shared" si="85"/>
        <v>915</v>
      </c>
      <c r="I273" s="8">
        <f t="shared" si="85"/>
        <v>1296</v>
      </c>
      <c r="J273" s="8">
        <f t="shared" si="85"/>
        <v>891</v>
      </c>
      <c r="K273" s="8">
        <f t="shared" si="85"/>
        <v>2194</v>
      </c>
      <c r="L273" s="8">
        <f t="shared" si="85"/>
        <v>44979</v>
      </c>
    </row>
    <row r="274" spans="1:12" ht="12.75">
      <c r="A274" s="7"/>
      <c r="B274" s="7" t="s">
        <v>10</v>
      </c>
      <c r="D274" s="9">
        <f>IF($C$273&gt;0,D273/$C$273,"0.00%")</f>
        <v>0.418179657210305</v>
      </c>
      <c r="E274" s="9">
        <f aca="true" t="shared" si="86" ref="E274:L274">IF($C$273&gt;0,E273/$C$273,"0.00%")</f>
        <v>0.3487979409667292</v>
      </c>
      <c r="F274" s="9">
        <f t="shared" si="86"/>
        <v>0.02697153255354552</v>
      </c>
      <c r="G274" s="9">
        <f t="shared" si="86"/>
        <v>4.098394249133189E-06</v>
      </c>
      <c r="H274" s="9">
        <f t="shared" si="86"/>
        <v>0.0037500307379568685</v>
      </c>
      <c r="I274" s="9">
        <f t="shared" si="86"/>
        <v>0.005311518946876614</v>
      </c>
      <c r="J274" s="9">
        <f t="shared" si="86"/>
        <v>0.003651669275977672</v>
      </c>
      <c r="K274" s="9">
        <f t="shared" si="86"/>
        <v>0.008991876982598217</v>
      </c>
      <c r="L274" s="9">
        <f t="shared" si="86"/>
        <v>0.18434167493176173</v>
      </c>
    </row>
    <row r="276" ht="12.75">
      <c r="A276" s="7" t="s">
        <v>56</v>
      </c>
    </row>
    <row r="277" spans="2:12" ht="12.75">
      <c r="B277" t="s">
        <v>76</v>
      </c>
      <c r="C277" s="8">
        <f>SUM(D277:L277)</f>
        <v>278834</v>
      </c>
      <c r="D277" s="8">
        <v>83768</v>
      </c>
      <c r="E277" s="8">
        <v>126643</v>
      </c>
      <c r="F277" s="8">
        <v>8580</v>
      </c>
      <c r="G277" s="8">
        <v>0</v>
      </c>
      <c r="H277" s="8">
        <v>796</v>
      </c>
      <c r="I277" s="8">
        <v>1505</v>
      </c>
      <c r="J277" s="8">
        <v>628</v>
      </c>
      <c r="K277" s="8">
        <v>2582</v>
      </c>
      <c r="L277" s="8">
        <v>54332</v>
      </c>
    </row>
    <row r="278" spans="1:12" ht="12.75">
      <c r="A278" s="7" t="s">
        <v>123</v>
      </c>
      <c r="C278" s="8">
        <f>SUM(D278:L278)</f>
        <v>278834</v>
      </c>
      <c r="D278" s="8">
        <f>SUM(D277)</f>
        <v>83768</v>
      </c>
      <c r="E278" s="8">
        <f aca="true" t="shared" si="87" ref="E278:L278">SUM(E277)</f>
        <v>126643</v>
      </c>
      <c r="F278" s="8">
        <f t="shared" si="87"/>
        <v>8580</v>
      </c>
      <c r="G278" s="8">
        <f t="shared" si="87"/>
        <v>0</v>
      </c>
      <c r="H278" s="8">
        <f t="shared" si="87"/>
        <v>796</v>
      </c>
      <c r="I278" s="8">
        <f t="shared" si="87"/>
        <v>1505</v>
      </c>
      <c r="J278" s="8">
        <f t="shared" si="87"/>
        <v>628</v>
      </c>
      <c r="K278" s="8">
        <f t="shared" si="87"/>
        <v>2582</v>
      </c>
      <c r="L278" s="8">
        <f t="shared" si="87"/>
        <v>54332</v>
      </c>
    </row>
    <row r="279" spans="1:12" ht="12.75">
      <c r="A279" s="7"/>
      <c r="B279" s="7" t="s">
        <v>10</v>
      </c>
      <c r="D279" s="9">
        <f>IF($C$278&gt;0,D278/$C$278,"0.00%")</f>
        <v>0.3004224735864349</v>
      </c>
      <c r="E279" s="9">
        <f aca="true" t="shared" si="88" ref="E279:L279">IF($C$278&gt;0,E278/$C$278,"0.00%")</f>
        <v>0.45418779632326045</v>
      </c>
      <c r="F279" s="9">
        <f t="shared" si="88"/>
        <v>0.030770996363427703</v>
      </c>
      <c r="G279" s="9">
        <f t="shared" si="88"/>
        <v>0</v>
      </c>
      <c r="H279" s="9">
        <f t="shared" si="88"/>
        <v>0.0028547451171664863</v>
      </c>
      <c r="I279" s="9">
        <f t="shared" si="88"/>
        <v>0.005397476634843671</v>
      </c>
      <c r="J279" s="9">
        <f t="shared" si="88"/>
        <v>0.0022522360974630068</v>
      </c>
      <c r="K279" s="9">
        <f t="shared" si="88"/>
        <v>0.009259989814728477</v>
      </c>
      <c r="L279" s="9">
        <f t="shared" si="88"/>
        <v>0.1948542860626753</v>
      </c>
    </row>
    <row r="281" ht="12.75">
      <c r="A281" s="7" t="s">
        <v>84</v>
      </c>
    </row>
    <row r="282" spans="2:12" ht="12.75">
      <c r="B282" t="s">
        <v>41</v>
      </c>
      <c r="C282" s="8">
        <f>SUM(D282:L282)</f>
        <v>304703</v>
      </c>
      <c r="D282" s="8">
        <v>179611</v>
      </c>
      <c r="E282" s="8">
        <v>53257</v>
      </c>
      <c r="F282" s="8">
        <v>6242</v>
      </c>
      <c r="G282" s="8">
        <v>128</v>
      </c>
      <c r="H282" s="8">
        <v>1119</v>
      </c>
      <c r="I282" s="8">
        <v>1162</v>
      </c>
      <c r="J282" s="8">
        <v>1556</v>
      </c>
      <c r="K282" s="8">
        <v>2746</v>
      </c>
      <c r="L282" s="8">
        <v>58882</v>
      </c>
    </row>
    <row r="283" spans="1:12" ht="12.75">
      <c r="A283" s="7" t="s">
        <v>123</v>
      </c>
      <c r="C283" s="8">
        <f>SUM(D283:L283)</f>
        <v>304703</v>
      </c>
      <c r="D283" s="8">
        <f>SUM(D282)</f>
        <v>179611</v>
      </c>
      <c r="E283" s="8">
        <f aca="true" t="shared" si="89" ref="E283:L283">SUM(E282)</f>
        <v>53257</v>
      </c>
      <c r="F283" s="8">
        <f t="shared" si="89"/>
        <v>6242</v>
      </c>
      <c r="G283" s="8">
        <f t="shared" si="89"/>
        <v>128</v>
      </c>
      <c r="H283" s="8">
        <f t="shared" si="89"/>
        <v>1119</v>
      </c>
      <c r="I283" s="8">
        <f t="shared" si="89"/>
        <v>1162</v>
      </c>
      <c r="J283" s="8">
        <f t="shared" si="89"/>
        <v>1556</v>
      </c>
      <c r="K283" s="8">
        <f t="shared" si="89"/>
        <v>2746</v>
      </c>
      <c r="L283" s="8">
        <f t="shared" si="89"/>
        <v>58882</v>
      </c>
    </row>
    <row r="284" spans="1:12" ht="12.75">
      <c r="A284" s="7"/>
      <c r="B284" s="7" t="s">
        <v>10</v>
      </c>
      <c r="D284" s="9">
        <f>IF($C$283&gt;0,D283/$C$283,"0.0%")</f>
        <v>0.5894625258038155</v>
      </c>
      <c r="E284" s="9">
        <f aca="true" t="shared" si="90" ref="E284:L284">IF($C$283&gt;0,E283/$C$283,"0.0%")</f>
        <v>0.1747833135873293</v>
      </c>
      <c r="F284" s="9">
        <f t="shared" si="90"/>
        <v>0.020485521967292742</v>
      </c>
      <c r="G284" s="9">
        <f t="shared" si="90"/>
        <v>0.0004200811938182427</v>
      </c>
      <c r="H284" s="9">
        <f t="shared" si="90"/>
        <v>0.0036724285615829183</v>
      </c>
      <c r="I284" s="9">
        <f t="shared" si="90"/>
        <v>0.0038135495876312343</v>
      </c>
      <c r="J284" s="9">
        <f t="shared" si="90"/>
        <v>0.005106612012353013</v>
      </c>
      <c r="K284" s="9">
        <f t="shared" si="90"/>
        <v>0.009012054361131987</v>
      </c>
      <c r="L284" s="9">
        <f t="shared" si="90"/>
        <v>0.19324391292504503</v>
      </c>
    </row>
    <row r="286" ht="12.75">
      <c r="A286" s="7" t="s">
        <v>71</v>
      </c>
    </row>
    <row r="287" spans="2:12" ht="12.75">
      <c r="B287" t="s">
        <v>41</v>
      </c>
      <c r="C287" s="8">
        <f>SUM(D287:L287)</f>
        <v>278402</v>
      </c>
      <c r="D287" s="8">
        <v>177772</v>
      </c>
      <c r="E287" s="8">
        <v>36815</v>
      </c>
      <c r="F287" s="8">
        <v>5487</v>
      </c>
      <c r="G287" s="8">
        <v>258</v>
      </c>
      <c r="H287" s="8">
        <v>966</v>
      </c>
      <c r="I287" s="8">
        <v>925</v>
      </c>
      <c r="J287" s="8">
        <v>2191</v>
      </c>
      <c r="K287" s="8">
        <v>2140</v>
      </c>
      <c r="L287" s="8">
        <v>51848</v>
      </c>
    </row>
    <row r="288" spans="1:12" ht="12.75">
      <c r="A288" s="7" t="s">
        <v>123</v>
      </c>
      <c r="C288" s="8">
        <f>SUM(D288:L288)</f>
        <v>278402</v>
      </c>
      <c r="D288" s="8">
        <f>SUM(D287)</f>
        <v>177772</v>
      </c>
      <c r="E288" s="8">
        <f aca="true" t="shared" si="91" ref="E288:L288">SUM(E287)</f>
        <v>36815</v>
      </c>
      <c r="F288" s="8">
        <f t="shared" si="91"/>
        <v>5487</v>
      </c>
      <c r="G288" s="8">
        <f t="shared" si="91"/>
        <v>258</v>
      </c>
      <c r="H288" s="8">
        <f t="shared" si="91"/>
        <v>966</v>
      </c>
      <c r="I288" s="8">
        <f t="shared" si="91"/>
        <v>925</v>
      </c>
      <c r="J288" s="8">
        <f t="shared" si="91"/>
        <v>2191</v>
      </c>
      <c r="K288" s="8">
        <f t="shared" si="91"/>
        <v>2140</v>
      </c>
      <c r="L288" s="8">
        <f t="shared" si="91"/>
        <v>51848</v>
      </c>
    </row>
    <row r="289" spans="1:12" ht="12.75">
      <c r="A289" s="7"/>
      <c r="B289" s="7" t="s">
        <v>10</v>
      </c>
      <c r="D289" s="9">
        <f>IF($C$288&gt;0,D288/$C$288,"0.0%")</f>
        <v>0.6385442633314415</v>
      </c>
      <c r="E289" s="9">
        <f aca="true" t="shared" si="92" ref="E289:L289">IF($C$288&gt;0,E288/$C$288,"0.0%")</f>
        <v>0.13223683737904182</v>
      </c>
      <c r="F289" s="9">
        <f t="shared" si="92"/>
        <v>0.01970891013713982</v>
      </c>
      <c r="G289" s="9">
        <f t="shared" si="92"/>
        <v>0.0009267174804778701</v>
      </c>
      <c r="H289" s="9">
        <f t="shared" si="92"/>
        <v>0.003469802659463653</v>
      </c>
      <c r="I289" s="9">
        <f t="shared" si="92"/>
        <v>0.003322533602488488</v>
      </c>
      <c r="J289" s="9">
        <f t="shared" si="92"/>
        <v>0.007869914727624083</v>
      </c>
      <c r="K289" s="9">
        <f t="shared" si="92"/>
        <v>0.007686726388459853</v>
      </c>
      <c r="L289" s="9">
        <f t="shared" si="92"/>
        <v>0.18623429429386282</v>
      </c>
    </row>
    <row r="291" ht="12.75">
      <c r="A291" s="7" t="s">
        <v>78</v>
      </c>
    </row>
    <row r="292" spans="2:12" ht="12.75">
      <c r="B292" t="s">
        <v>70</v>
      </c>
      <c r="C292" s="8">
        <f>SUM(D292:L292)</f>
        <v>424147</v>
      </c>
      <c r="D292" s="8">
        <v>118863</v>
      </c>
      <c r="E292" s="8">
        <v>190457</v>
      </c>
      <c r="F292" s="8">
        <v>10270</v>
      </c>
      <c r="G292" s="8">
        <v>22</v>
      </c>
      <c r="H292" s="8">
        <v>1791</v>
      </c>
      <c r="I292" s="8">
        <v>2911</v>
      </c>
      <c r="J292" s="8">
        <v>859</v>
      </c>
      <c r="K292" s="8">
        <v>1382</v>
      </c>
      <c r="L292" s="8">
        <v>97592</v>
      </c>
    </row>
    <row r="293" spans="1:12" ht="12.75">
      <c r="A293" s="7" t="s">
        <v>123</v>
      </c>
      <c r="C293" s="8">
        <f>SUM(D293:L293)</f>
        <v>424147</v>
      </c>
      <c r="D293" s="8">
        <f>SUM(D292)</f>
        <v>118863</v>
      </c>
      <c r="E293" s="8">
        <f aca="true" t="shared" si="93" ref="E293:L293">SUM(E292)</f>
        <v>190457</v>
      </c>
      <c r="F293" s="8">
        <f t="shared" si="93"/>
        <v>10270</v>
      </c>
      <c r="G293" s="8">
        <f t="shared" si="93"/>
        <v>22</v>
      </c>
      <c r="H293" s="8">
        <f t="shared" si="93"/>
        <v>1791</v>
      </c>
      <c r="I293" s="8">
        <f t="shared" si="93"/>
        <v>2911</v>
      </c>
      <c r="J293" s="8">
        <f t="shared" si="93"/>
        <v>859</v>
      </c>
      <c r="K293" s="8">
        <f t="shared" si="93"/>
        <v>1382</v>
      </c>
      <c r="L293" s="8">
        <f t="shared" si="93"/>
        <v>97592</v>
      </c>
    </row>
    <row r="294" spans="1:12" ht="12.75">
      <c r="A294" s="7"/>
      <c r="B294" s="7" t="s">
        <v>10</v>
      </c>
      <c r="D294" s="9">
        <f>IF($C$293&gt;0,D293/$C$293,"0.0%")</f>
        <v>0.28024010543514394</v>
      </c>
      <c r="E294" s="9">
        <f aca="true" t="shared" si="94" ref="E294:L294">IF($C$293&gt;0,E293/$C$293,"0.0%")</f>
        <v>0.4490353580244585</v>
      </c>
      <c r="F294" s="9">
        <f t="shared" si="94"/>
        <v>0.024213303406601955</v>
      </c>
      <c r="G294" s="9">
        <f t="shared" si="94"/>
        <v>5.1868809634395624E-05</v>
      </c>
      <c r="H294" s="9">
        <f t="shared" si="94"/>
        <v>0.004222592638872843</v>
      </c>
      <c r="I294" s="9">
        <f t="shared" si="94"/>
        <v>0.006863186583896621</v>
      </c>
      <c r="J294" s="9">
        <f t="shared" si="94"/>
        <v>0.002025241248906629</v>
      </c>
      <c r="K294" s="9">
        <f t="shared" si="94"/>
        <v>0.003258304314306125</v>
      </c>
      <c r="L294" s="9">
        <f t="shared" si="94"/>
        <v>0.23009003953817897</v>
      </c>
    </row>
    <row r="296" ht="12.75">
      <c r="A296" s="7" t="s">
        <v>57</v>
      </c>
    </row>
    <row r="297" spans="2:12" ht="12.75">
      <c r="B297" t="s">
        <v>70</v>
      </c>
      <c r="C297" s="8">
        <f>SUM(D297:L297)</f>
        <v>266203</v>
      </c>
      <c r="D297" s="8">
        <v>118028</v>
      </c>
      <c r="E297" s="8">
        <v>84252</v>
      </c>
      <c r="F297" s="8">
        <v>5830</v>
      </c>
      <c r="G297" s="8">
        <v>95</v>
      </c>
      <c r="H297" s="8">
        <v>1115</v>
      </c>
      <c r="I297" s="8">
        <v>1680</v>
      </c>
      <c r="J297" s="8">
        <v>1116</v>
      </c>
      <c r="K297" s="8">
        <v>1091</v>
      </c>
      <c r="L297" s="8">
        <v>52996</v>
      </c>
    </row>
    <row r="298" spans="1:12" ht="12.75">
      <c r="A298" s="7" t="s">
        <v>123</v>
      </c>
      <c r="C298" s="8">
        <f>SUM(D298:L298)</f>
        <v>266203</v>
      </c>
      <c r="D298" s="8">
        <f>SUM(D297)</f>
        <v>118028</v>
      </c>
      <c r="E298" s="8">
        <f aca="true" t="shared" si="95" ref="E298:L298">SUM(E297)</f>
        <v>84252</v>
      </c>
      <c r="F298" s="8">
        <f t="shared" si="95"/>
        <v>5830</v>
      </c>
      <c r="G298" s="8">
        <f t="shared" si="95"/>
        <v>95</v>
      </c>
      <c r="H298" s="8">
        <f t="shared" si="95"/>
        <v>1115</v>
      </c>
      <c r="I298" s="8">
        <f t="shared" si="95"/>
        <v>1680</v>
      </c>
      <c r="J298" s="8">
        <f t="shared" si="95"/>
        <v>1116</v>
      </c>
      <c r="K298" s="8">
        <f t="shared" si="95"/>
        <v>1091</v>
      </c>
      <c r="L298" s="8">
        <f t="shared" si="95"/>
        <v>52996</v>
      </c>
    </row>
    <row r="299" spans="1:12" ht="12.75">
      <c r="A299" s="7"/>
      <c r="B299" s="7" t="s">
        <v>10</v>
      </c>
      <c r="D299" s="9">
        <f>IF($C$298&gt;0,D298/$C$298,"0.0%")</f>
        <v>0.4433759198806926</v>
      </c>
      <c r="E299" s="9">
        <f aca="true" t="shared" si="96" ref="E299:L299">IF($C$298&gt;0,E298/$C$298,"0.0%")</f>
        <v>0.31649530621367905</v>
      </c>
      <c r="F299" s="9">
        <f t="shared" si="96"/>
        <v>0.021900579632836596</v>
      </c>
      <c r="G299" s="9">
        <f t="shared" si="96"/>
        <v>0.0003568705085968227</v>
      </c>
      <c r="H299" s="9">
        <f t="shared" si="96"/>
        <v>0.004188532811425867</v>
      </c>
      <c r="I299" s="9">
        <f t="shared" si="96"/>
        <v>0.006310973204659602</v>
      </c>
      <c r="J299" s="9">
        <f t="shared" si="96"/>
        <v>0.004192289343095307</v>
      </c>
      <c r="K299" s="9">
        <f t="shared" si="96"/>
        <v>0.004098376051359301</v>
      </c>
      <c r="L299" s="9">
        <f t="shared" si="96"/>
        <v>0.19908115235365492</v>
      </c>
    </row>
    <row r="301" ht="12.75">
      <c r="A301" s="7" t="s">
        <v>72</v>
      </c>
    </row>
    <row r="302" spans="1:12" ht="12.75">
      <c r="A302" s="7"/>
      <c r="B302" t="s">
        <v>41</v>
      </c>
      <c r="C302" s="8">
        <f>SUM(D302:L302)</f>
        <v>205848</v>
      </c>
      <c r="D302" s="8">
        <v>100378</v>
      </c>
      <c r="E302" s="8">
        <v>52322</v>
      </c>
      <c r="F302" s="8">
        <v>5245</v>
      </c>
      <c r="G302" s="8">
        <v>146</v>
      </c>
      <c r="H302" s="8">
        <v>1460</v>
      </c>
      <c r="I302" s="8">
        <v>1219</v>
      </c>
      <c r="J302" s="8">
        <v>980</v>
      </c>
      <c r="K302" s="8">
        <v>1766</v>
      </c>
      <c r="L302" s="8">
        <v>42332</v>
      </c>
    </row>
    <row r="303" spans="2:12" ht="12.75">
      <c r="B303" t="s">
        <v>70</v>
      </c>
      <c r="C303" s="8">
        <f>SUM(D303:L303)</f>
        <v>150701</v>
      </c>
      <c r="D303" s="8">
        <v>50803</v>
      </c>
      <c r="E303" s="8">
        <v>60191</v>
      </c>
      <c r="F303" s="8">
        <v>3787</v>
      </c>
      <c r="G303" s="8">
        <v>27</v>
      </c>
      <c r="H303" s="8">
        <v>600</v>
      </c>
      <c r="I303" s="8">
        <v>973</v>
      </c>
      <c r="J303" s="8">
        <v>627</v>
      </c>
      <c r="K303" s="8">
        <v>717</v>
      </c>
      <c r="L303" s="8">
        <v>32976</v>
      </c>
    </row>
    <row r="304" spans="1:12" ht="12.75">
      <c r="A304" s="7" t="s">
        <v>123</v>
      </c>
      <c r="C304" s="8">
        <f>SUM(D304:L304)</f>
        <v>356549</v>
      </c>
      <c r="D304" s="8">
        <f>SUM(D302:D303)</f>
        <v>151181</v>
      </c>
      <c r="E304" s="8">
        <f aca="true" t="shared" si="97" ref="E304:L304">SUM(E302:E303)</f>
        <v>112513</v>
      </c>
      <c r="F304" s="8">
        <f t="shared" si="97"/>
        <v>9032</v>
      </c>
      <c r="G304" s="8">
        <f t="shared" si="97"/>
        <v>173</v>
      </c>
      <c r="H304" s="8">
        <f t="shared" si="97"/>
        <v>2060</v>
      </c>
      <c r="I304" s="8">
        <f t="shared" si="97"/>
        <v>2192</v>
      </c>
      <c r="J304" s="8">
        <f t="shared" si="97"/>
        <v>1607</v>
      </c>
      <c r="K304" s="8">
        <f t="shared" si="97"/>
        <v>2483</v>
      </c>
      <c r="L304" s="8">
        <f t="shared" si="97"/>
        <v>75308</v>
      </c>
    </row>
    <row r="305" spans="1:12" ht="12.75">
      <c r="A305" s="7"/>
      <c r="B305" s="7" t="s">
        <v>10</v>
      </c>
      <c r="D305" s="9">
        <f>IF($C$304&gt;0,D304/$C$304,"0.0%")</f>
        <v>0.4240118468990237</v>
      </c>
      <c r="E305" s="9">
        <f aca="true" t="shared" si="98" ref="E305:L305">IF($C$304&gt;0,E304/$C$304,"0.0%")</f>
        <v>0.3155611150220587</v>
      </c>
      <c r="F305" s="9">
        <f t="shared" si="98"/>
        <v>0.02533172158665429</v>
      </c>
      <c r="G305" s="9">
        <f t="shared" si="98"/>
        <v>0.00048520680187014967</v>
      </c>
      <c r="H305" s="9">
        <f t="shared" si="98"/>
        <v>0.005777607004927794</v>
      </c>
      <c r="I305" s="9">
        <f t="shared" si="98"/>
        <v>0.0061478225994183126</v>
      </c>
      <c r="J305" s="9">
        <f t="shared" si="98"/>
        <v>0.0045070943965626045</v>
      </c>
      <c r="K305" s="9">
        <f t="shared" si="98"/>
        <v>0.006963979705454229</v>
      </c>
      <c r="L305" s="9">
        <f t="shared" si="98"/>
        <v>0.21121360598403024</v>
      </c>
    </row>
    <row r="307" ht="12.75">
      <c r="A307" s="7" t="s">
        <v>73</v>
      </c>
    </row>
    <row r="308" spans="2:12" ht="12.75">
      <c r="B308" t="s">
        <v>70</v>
      </c>
      <c r="C308" s="8">
        <f>SUM(D308:L308)</f>
        <v>447377</v>
      </c>
      <c r="D308" s="8">
        <v>127290</v>
      </c>
      <c r="E308" s="8">
        <v>200373</v>
      </c>
      <c r="F308" s="8">
        <v>12145</v>
      </c>
      <c r="G308" s="8">
        <v>57</v>
      </c>
      <c r="H308" s="8">
        <v>2479</v>
      </c>
      <c r="I308" s="8">
        <v>3709</v>
      </c>
      <c r="J308" s="8">
        <v>1222</v>
      </c>
      <c r="K308" s="8">
        <v>1968</v>
      </c>
      <c r="L308" s="8">
        <v>98134</v>
      </c>
    </row>
    <row r="309" spans="1:12" ht="12.75">
      <c r="A309" s="7" t="s">
        <v>123</v>
      </c>
      <c r="C309" s="8">
        <f>SUM(D309:L309)</f>
        <v>447377</v>
      </c>
      <c r="D309" s="8">
        <f>SUM(D308)</f>
        <v>127290</v>
      </c>
      <c r="E309" s="8">
        <f aca="true" t="shared" si="99" ref="E309:L309">SUM(E308)</f>
        <v>200373</v>
      </c>
      <c r="F309" s="8">
        <f t="shared" si="99"/>
        <v>12145</v>
      </c>
      <c r="G309" s="8">
        <f t="shared" si="99"/>
        <v>57</v>
      </c>
      <c r="H309" s="8">
        <f t="shared" si="99"/>
        <v>2479</v>
      </c>
      <c r="I309" s="8">
        <f t="shared" si="99"/>
        <v>3709</v>
      </c>
      <c r="J309" s="8">
        <f t="shared" si="99"/>
        <v>1222</v>
      </c>
      <c r="K309" s="8">
        <f t="shared" si="99"/>
        <v>1968</v>
      </c>
      <c r="L309" s="8">
        <f t="shared" si="99"/>
        <v>98134</v>
      </c>
    </row>
    <row r="310" spans="1:12" ht="12.75">
      <c r="A310" s="7"/>
      <c r="B310" s="7" t="s">
        <v>10</v>
      </c>
      <c r="D310" s="9">
        <f>IF($C$309&gt;0,D309/$C$309,"0.0%")</f>
        <v>0.2845251320474678</v>
      </c>
      <c r="E310" s="9">
        <f aca="true" t="shared" si="100" ref="E310:L310">IF($C$309&gt;0,E309/$C$309,"0.0%")</f>
        <v>0.44788399940095264</v>
      </c>
      <c r="F310" s="9">
        <f t="shared" si="100"/>
        <v>0.02714712647275117</v>
      </c>
      <c r="G310" s="9">
        <f t="shared" si="100"/>
        <v>0.000127409321444777</v>
      </c>
      <c r="H310" s="9">
        <f t="shared" si="100"/>
        <v>0.005541187857221091</v>
      </c>
      <c r="I310" s="9">
        <f t="shared" si="100"/>
        <v>0.008290546898924174</v>
      </c>
      <c r="J310" s="9">
        <f t="shared" si="100"/>
        <v>0.0027314770316757453</v>
      </c>
      <c r="K310" s="9">
        <f t="shared" si="100"/>
        <v>0.004398974466724932</v>
      </c>
      <c r="L310" s="9">
        <f t="shared" si="100"/>
        <v>0.21935414650283766</v>
      </c>
    </row>
    <row r="312" ht="12.75">
      <c r="A312" s="7" t="s">
        <v>79</v>
      </c>
    </row>
    <row r="313" spans="1:12" ht="12.75">
      <c r="A313" s="7"/>
      <c r="B313" t="s">
        <v>70</v>
      </c>
      <c r="C313" s="8">
        <f>SUM(D313:L313)</f>
        <v>102674</v>
      </c>
      <c r="D313" s="8">
        <v>25247</v>
      </c>
      <c r="E313" s="8">
        <v>50173</v>
      </c>
      <c r="F313" s="8">
        <v>3212</v>
      </c>
      <c r="G313" s="8">
        <v>12</v>
      </c>
      <c r="H313" s="8">
        <v>560</v>
      </c>
      <c r="I313" s="8">
        <v>832</v>
      </c>
      <c r="J313" s="8">
        <v>225</v>
      </c>
      <c r="K313" s="8">
        <v>433</v>
      </c>
      <c r="L313" s="8">
        <v>21980</v>
      </c>
    </row>
    <row r="314" spans="2:12" ht="12.75">
      <c r="B314" t="s">
        <v>85</v>
      </c>
      <c r="C314" s="8">
        <f>SUM(D314:L314)</f>
        <v>255233</v>
      </c>
      <c r="D314" s="8">
        <v>77391</v>
      </c>
      <c r="E314" s="8">
        <v>102894</v>
      </c>
      <c r="F314" s="8">
        <v>8274</v>
      </c>
      <c r="G314" s="8">
        <v>1</v>
      </c>
      <c r="H314" s="8">
        <v>1317</v>
      </c>
      <c r="I314" s="8">
        <v>1722</v>
      </c>
      <c r="J314" s="8">
        <v>512</v>
      </c>
      <c r="K314" s="8">
        <v>917</v>
      </c>
      <c r="L314" s="8">
        <v>62205</v>
      </c>
    </row>
    <row r="315" spans="1:12" ht="12.75">
      <c r="A315" s="7" t="s">
        <v>123</v>
      </c>
      <c r="C315" s="8">
        <f>SUM(D315:L315)</f>
        <v>357907</v>
      </c>
      <c r="D315" s="8">
        <f>SUM(D313:D314)</f>
        <v>102638</v>
      </c>
      <c r="E315" s="8">
        <f aca="true" t="shared" si="101" ref="E315:L315">SUM(E313:E314)</f>
        <v>153067</v>
      </c>
      <c r="F315" s="8">
        <f t="shared" si="101"/>
        <v>11486</v>
      </c>
      <c r="G315" s="8">
        <f t="shared" si="101"/>
        <v>13</v>
      </c>
      <c r="H315" s="8">
        <f t="shared" si="101"/>
        <v>1877</v>
      </c>
      <c r="I315" s="8">
        <f t="shared" si="101"/>
        <v>2554</v>
      </c>
      <c r="J315" s="8">
        <f t="shared" si="101"/>
        <v>737</v>
      </c>
      <c r="K315" s="8">
        <f t="shared" si="101"/>
        <v>1350</v>
      </c>
      <c r="L315" s="8">
        <f t="shared" si="101"/>
        <v>84185</v>
      </c>
    </row>
    <row r="316" spans="1:12" ht="12.75">
      <c r="A316" s="7"/>
      <c r="B316" s="7" t="s">
        <v>10</v>
      </c>
      <c r="D316" s="9">
        <f>IF($C$315&gt;0,D315/$C$315,"0.0%")</f>
        <v>0.2867728208724613</v>
      </c>
      <c r="E316" s="9">
        <f aca="true" t="shared" si="102" ref="E316:L316">IF($C$315&gt;0,E315/$C$315,"0.0%")</f>
        <v>0.4276725518081513</v>
      </c>
      <c r="F316" s="9">
        <f t="shared" si="102"/>
        <v>0.032092135666527896</v>
      </c>
      <c r="G316" s="9">
        <f t="shared" si="102"/>
        <v>3.632228483935771E-05</v>
      </c>
      <c r="H316" s="9">
        <f t="shared" si="102"/>
        <v>0.005244379126421109</v>
      </c>
      <c r="I316" s="9">
        <f t="shared" si="102"/>
        <v>0.00713593195997843</v>
      </c>
      <c r="J316" s="9">
        <f t="shared" si="102"/>
        <v>0.0020591941482005103</v>
      </c>
      <c r="K316" s="9">
        <f t="shared" si="102"/>
        <v>0.003771929579471762</v>
      </c>
      <c r="L316" s="9">
        <f t="shared" si="102"/>
        <v>0.23521473455394837</v>
      </c>
    </row>
    <row r="318" ht="12.75">
      <c r="A318" s="7" t="s">
        <v>86</v>
      </c>
    </row>
    <row r="319" spans="1:12" ht="12.75">
      <c r="A319" s="7"/>
      <c r="B319" t="s">
        <v>76</v>
      </c>
      <c r="C319" s="8">
        <f>SUM(D319:L319)</f>
        <v>33095</v>
      </c>
      <c r="D319" s="8">
        <v>8132</v>
      </c>
      <c r="E319" s="8">
        <v>16366</v>
      </c>
      <c r="F319" s="8">
        <v>1108</v>
      </c>
      <c r="G319" s="8">
        <v>0</v>
      </c>
      <c r="H319" s="8">
        <v>85</v>
      </c>
      <c r="I319" s="8">
        <v>185</v>
      </c>
      <c r="J319" s="8">
        <v>49</v>
      </c>
      <c r="K319" s="8">
        <v>364</v>
      </c>
      <c r="L319" s="8">
        <v>6806</v>
      </c>
    </row>
    <row r="320" spans="2:12" ht="12.75">
      <c r="B320" t="s">
        <v>85</v>
      </c>
      <c r="C320" s="8">
        <f>SUM(D320:L320)</f>
        <v>292979</v>
      </c>
      <c r="D320" s="8">
        <v>76563</v>
      </c>
      <c r="E320" s="8">
        <v>138204</v>
      </c>
      <c r="F320" s="8">
        <v>10355</v>
      </c>
      <c r="G320" s="8">
        <v>0</v>
      </c>
      <c r="H320" s="8">
        <v>1125</v>
      </c>
      <c r="I320" s="8">
        <v>2051</v>
      </c>
      <c r="J320" s="8">
        <v>609</v>
      </c>
      <c r="K320" s="8">
        <v>1261</v>
      </c>
      <c r="L320" s="8">
        <v>62811</v>
      </c>
    </row>
    <row r="321" spans="1:12" ht="12.75">
      <c r="A321" s="7" t="s">
        <v>123</v>
      </c>
      <c r="C321" s="8">
        <f>SUM(D321:L321)</f>
        <v>326074</v>
      </c>
      <c r="D321" s="8">
        <f>SUM(D319:D320)</f>
        <v>84695</v>
      </c>
      <c r="E321" s="8">
        <f aca="true" t="shared" si="103" ref="E321:L321">SUM(E319:E320)</f>
        <v>154570</v>
      </c>
      <c r="F321" s="8">
        <f t="shared" si="103"/>
        <v>11463</v>
      </c>
      <c r="G321" s="8">
        <f t="shared" si="103"/>
        <v>0</v>
      </c>
      <c r="H321" s="8">
        <f t="shared" si="103"/>
        <v>1210</v>
      </c>
      <c r="I321" s="8">
        <f t="shared" si="103"/>
        <v>2236</v>
      </c>
      <c r="J321" s="8">
        <f t="shared" si="103"/>
        <v>658</v>
      </c>
      <c r="K321" s="8">
        <f t="shared" si="103"/>
        <v>1625</v>
      </c>
      <c r="L321" s="8">
        <f t="shared" si="103"/>
        <v>69617</v>
      </c>
    </row>
    <row r="322" spans="1:12" ht="12.75">
      <c r="A322" s="7"/>
      <c r="B322" s="7" t="s">
        <v>10</v>
      </c>
      <c r="D322" s="9">
        <f>IF($C$321&gt;0,D321/$C$321,"0.0%")</f>
        <v>0.25974165373504177</v>
      </c>
      <c r="E322" s="9">
        <f aca="true" t="shared" si="104" ref="E322:L322">IF($C$321&gt;0,E321/$C$321,"0.0%")</f>
        <v>0.47403350159779684</v>
      </c>
      <c r="F322" s="9">
        <f t="shared" si="104"/>
        <v>0.035154596809313224</v>
      </c>
      <c r="G322" s="9">
        <f t="shared" si="104"/>
        <v>0</v>
      </c>
      <c r="H322" s="9">
        <f t="shared" si="104"/>
        <v>0.0037108141096806246</v>
      </c>
      <c r="I322" s="9">
        <f t="shared" si="104"/>
        <v>0.006857339131608162</v>
      </c>
      <c r="J322" s="9">
        <f t="shared" si="104"/>
        <v>0.0020179468464213645</v>
      </c>
      <c r="K322" s="9">
        <f t="shared" si="104"/>
        <v>0.004983531345645467</v>
      </c>
      <c r="L322" s="9">
        <f t="shared" si="104"/>
        <v>0.2135006164244926</v>
      </c>
    </row>
    <row r="324" ht="12.75">
      <c r="A324" s="7" t="s">
        <v>33</v>
      </c>
    </row>
    <row r="325" spans="1:12" ht="12.75">
      <c r="A325" s="7"/>
      <c r="B325" t="s">
        <v>32</v>
      </c>
      <c r="C325" s="8">
        <f>SUM(D325:L325)</f>
        <v>53675</v>
      </c>
      <c r="D325" s="8">
        <v>27453</v>
      </c>
      <c r="E325" s="8">
        <v>13783</v>
      </c>
      <c r="F325" s="8">
        <v>1220</v>
      </c>
      <c r="G325" s="8">
        <v>0</v>
      </c>
      <c r="H325" s="8">
        <v>114</v>
      </c>
      <c r="I325" s="8">
        <v>175</v>
      </c>
      <c r="J325" s="8">
        <v>221</v>
      </c>
      <c r="K325" s="8">
        <v>239</v>
      </c>
      <c r="L325" s="8">
        <v>10470</v>
      </c>
    </row>
    <row r="326" spans="2:12" ht="12.75">
      <c r="B326" t="s">
        <v>85</v>
      </c>
      <c r="C326" s="8">
        <f>SUM(D326:L326)</f>
        <v>181342</v>
      </c>
      <c r="D326" s="8">
        <v>90115</v>
      </c>
      <c r="E326" s="8">
        <v>37407</v>
      </c>
      <c r="F326" s="8">
        <v>4716</v>
      </c>
      <c r="G326" s="8">
        <v>9</v>
      </c>
      <c r="H326" s="8">
        <v>830</v>
      </c>
      <c r="I326" s="8">
        <v>861</v>
      </c>
      <c r="J326" s="8">
        <v>866</v>
      </c>
      <c r="K326" s="8">
        <v>882</v>
      </c>
      <c r="L326" s="8">
        <v>45656</v>
      </c>
    </row>
    <row r="327" spans="1:12" ht="12.75">
      <c r="A327" s="7" t="s">
        <v>123</v>
      </c>
      <c r="C327" s="8">
        <f>SUM(D327:L327)</f>
        <v>235017</v>
      </c>
      <c r="D327" s="8">
        <f>SUM(D325:D326)</f>
        <v>117568</v>
      </c>
      <c r="E327" s="8">
        <f aca="true" t="shared" si="105" ref="E327:L327">SUM(E325:E326)</f>
        <v>51190</v>
      </c>
      <c r="F327" s="8">
        <f t="shared" si="105"/>
        <v>5936</v>
      </c>
      <c r="G327" s="8">
        <f t="shared" si="105"/>
        <v>9</v>
      </c>
      <c r="H327" s="8">
        <f t="shared" si="105"/>
        <v>944</v>
      </c>
      <c r="I327" s="8">
        <f t="shared" si="105"/>
        <v>1036</v>
      </c>
      <c r="J327" s="8">
        <f t="shared" si="105"/>
        <v>1087</v>
      </c>
      <c r="K327" s="8">
        <f t="shared" si="105"/>
        <v>1121</v>
      </c>
      <c r="L327" s="8">
        <f t="shared" si="105"/>
        <v>56126</v>
      </c>
    </row>
    <row r="328" spans="1:12" ht="12.75">
      <c r="A328" s="7"/>
      <c r="B328" s="7" t="s">
        <v>10</v>
      </c>
      <c r="D328" s="9">
        <f>IF($C$327&gt;0,D327/$C$327,"0.0%")</f>
        <v>0.5002531731747065</v>
      </c>
      <c r="E328" s="9">
        <f aca="true" t="shared" si="106" ref="E328:L328">IF($C$327&gt;0,E327/$C$327,"0.0%")</f>
        <v>0.2178140304743912</v>
      </c>
      <c r="F328" s="9">
        <f t="shared" si="106"/>
        <v>0.025257747311896585</v>
      </c>
      <c r="G328" s="9">
        <f t="shared" si="106"/>
        <v>3.829510205644698E-05</v>
      </c>
      <c r="H328" s="9">
        <f t="shared" si="106"/>
        <v>0.004016730704587327</v>
      </c>
      <c r="I328" s="9">
        <f t="shared" si="106"/>
        <v>0.004408191747831008</v>
      </c>
      <c r="J328" s="9">
        <f t="shared" si="106"/>
        <v>0.004625197326150874</v>
      </c>
      <c r="K328" s="9">
        <f t="shared" si="106"/>
        <v>0.0047698677116974515</v>
      </c>
      <c r="L328" s="9">
        <f t="shared" si="106"/>
        <v>0.2388167664466826</v>
      </c>
    </row>
    <row r="330" ht="12.75">
      <c r="A330" s="7" t="s">
        <v>87</v>
      </c>
    </row>
    <row r="331" spans="2:12" ht="12.75">
      <c r="B331" t="s">
        <v>85</v>
      </c>
      <c r="C331" s="8">
        <f>SUM(D331:L331)</f>
        <v>375157</v>
      </c>
      <c r="D331" s="8">
        <v>122786</v>
      </c>
      <c r="E331" s="8">
        <v>132891</v>
      </c>
      <c r="F331" s="8">
        <v>10852</v>
      </c>
      <c r="G331" s="8">
        <v>1</v>
      </c>
      <c r="H331" s="8">
        <v>1986</v>
      </c>
      <c r="I331" s="8">
        <v>2738</v>
      </c>
      <c r="J331" s="8">
        <v>665</v>
      </c>
      <c r="K331" s="8">
        <v>1401</v>
      </c>
      <c r="L331" s="8">
        <v>101837</v>
      </c>
    </row>
    <row r="332" spans="1:12" ht="12.75">
      <c r="A332" s="7" t="s">
        <v>123</v>
      </c>
      <c r="C332" s="8">
        <f>SUM(D332:L332)</f>
        <v>375157</v>
      </c>
      <c r="D332" s="8">
        <f>SUM(D331)</f>
        <v>122786</v>
      </c>
      <c r="E332" s="8">
        <f aca="true" t="shared" si="107" ref="E332:L332">SUM(E331)</f>
        <v>132891</v>
      </c>
      <c r="F332" s="8">
        <f t="shared" si="107"/>
        <v>10852</v>
      </c>
      <c r="G332" s="8">
        <f t="shared" si="107"/>
        <v>1</v>
      </c>
      <c r="H332" s="8">
        <f t="shared" si="107"/>
        <v>1986</v>
      </c>
      <c r="I332" s="8">
        <f t="shared" si="107"/>
        <v>2738</v>
      </c>
      <c r="J332" s="8">
        <f t="shared" si="107"/>
        <v>665</v>
      </c>
      <c r="K332" s="8">
        <f t="shared" si="107"/>
        <v>1401</v>
      </c>
      <c r="L332" s="8">
        <f t="shared" si="107"/>
        <v>101837</v>
      </c>
    </row>
    <row r="333" spans="1:12" ht="12.75">
      <c r="A333" s="7"/>
      <c r="B333" s="7" t="s">
        <v>10</v>
      </c>
      <c r="D333" s="9">
        <f>IF($C$332&gt;0,D332/$C$332,"0.0%")</f>
        <v>0.3272923069541552</v>
      </c>
      <c r="E333" s="9">
        <f aca="true" t="shared" si="108" ref="E333:L333">IF($C$332&gt;0,E332/$C$332,"0.0%")</f>
        <v>0.35422769667099374</v>
      </c>
      <c r="F333" s="9">
        <f t="shared" si="108"/>
        <v>0.02892655608185373</v>
      </c>
      <c r="G333" s="9">
        <f t="shared" si="108"/>
        <v>2.6655506894446856E-06</v>
      </c>
      <c r="H333" s="9">
        <f t="shared" si="108"/>
        <v>0.005293783669237146</v>
      </c>
      <c r="I333" s="9">
        <f t="shared" si="108"/>
        <v>0.007298277787699549</v>
      </c>
      <c r="J333" s="9">
        <f t="shared" si="108"/>
        <v>0.001772591208480716</v>
      </c>
      <c r="K333" s="9">
        <f t="shared" si="108"/>
        <v>0.003734436515912005</v>
      </c>
      <c r="L333" s="9">
        <f t="shared" si="108"/>
        <v>0.2714516855609785</v>
      </c>
    </row>
    <row r="335" ht="12.75">
      <c r="A335" s="7" t="s">
        <v>88</v>
      </c>
    </row>
    <row r="336" spans="2:12" ht="12.75">
      <c r="B336" t="s">
        <v>85</v>
      </c>
      <c r="C336" s="8">
        <f>SUM(D336:L336)</f>
        <v>352688</v>
      </c>
      <c r="D336" s="8">
        <v>149680</v>
      </c>
      <c r="E336" s="8">
        <v>101141</v>
      </c>
      <c r="F336" s="8">
        <v>10300</v>
      </c>
      <c r="G336" s="8">
        <v>4</v>
      </c>
      <c r="H336" s="8">
        <v>2164</v>
      </c>
      <c r="I336" s="8">
        <v>2247</v>
      </c>
      <c r="J336" s="8">
        <v>933</v>
      </c>
      <c r="K336" s="8">
        <v>1590</v>
      </c>
      <c r="L336" s="8">
        <v>84629</v>
      </c>
    </row>
    <row r="337" spans="1:12" ht="12.75">
      <c r="A337" s="7" t="s">
        <v>123</v>
      </c>
      <c r="C337" s="8">
        <f>SUM(D337:L337)</f>
        <v>352688</v>
      </c>
      <c r="D337" s="8">
        <f>SUM(D336)</f>
        <v>149680</v>
      </c>
      <c r="E337" s="8">
        <f aca="true" t="shared" si="109" ref="E337:L337">SUM(E336)</f>
        <v>101141</v>
      </c>
      <c r="F337" s="8">
        <f t="shared" si="109"/>
        <v>10300</v>
      </c>
      <c r="G337" s="8">
        <f t="shared" si="109"/>
        <v>4</v>
      </c>
      <c r="H337" s="8">
        <f t="shared" si="109"/>
        <v>2164</v>
      </c>
      <c r="I337" s="8">
        <f t="shared" si="109"/>
        <v>2247</v>
      </c>
      <c r="J337" s="8">
        <f t="shared" si="109"/>
        <v>933</v>
      </c>
      <c r="K337" s="8">
        <f t="shared" si="109"/>
        <v>1590</v>
      </c>
      <c r="L337" s="8">
        <f t="shared" si="109"/>
        <v>84629</v>
      </c>
    </row>
    <row r="338" spans="1:12" ht="12.75">
      <c r="A338" s="7"/>
      <c r="B338" s="7" t="s">
        <v>10</v>
      </c>
      <c r="D338" s="9">
        <f>IF($C$337&gt;0,D337/$C$337,"0.0%")</f>
        <v>0.4243977679989112</v>
      </c>
      <c r="E338" s="9">
        <f aca="true" t="shared" si="110" ref="E338:L338">IF($C$337&gt;0,E337/$C$337,"0.0%")</f>
        <v>0.28677187769359885</v>
      </c>
      <c r="F338" s="9">
        <f t="shared" si="110"/>
        <v>0.02920428253867441</v>
      </c>
      <c r="G338" s="9">
        <f t="shared" si="110"/>
        <v>1.1341468947058023E-05</v>
      </c>
      <c r="H338" s="9">
        <f t="shared" si="110"/>
        <v>0.0061357347003583905</v>
      </c>
      <c r="I338" s="9">
        <f t="shared" si="110"/>
        <v>0.006371070181009845</v>
      </c>
      <c r="J338" s="9">
        <f t="shared" si="110"/>
        <v>0.0026453976319012838</v>
      </c>
      <c r="K338" s="9">
        <f t="shared" si="110"/>
        <v>0.004508233906455564</v>
      </c>
      <c r="L338" s="9">
        <f t="shared" si="110"/>
        <v>0.23995429388014336</v>
      </c>
    </row>
    <row r="339" spans="1:12" ht="12.75">
      <c r="A339" s="7"/>
      <c r="B339" s="7"/>
      <c r="D339" s="11"/>
      <c r="E339" s="11"/>
      <c r="F339" s="11"/>
      <c r="G339" s="11"/>
      <c r="H339" s="11"/>
      <c r="I339" s="11"/>
      <c r="J339" s="11"/>
      <c r="K339" s="11"/>
      <c r="L339" s="11"/>
    </row>
    <row r="340" ht="12.75">
      <c r="A340" s="7"/>
    </row>
    <row r="341" spans="1:12" ht="12.75">
      <c r="A341" s="7" t="s">
        <v>116</v>
      </c>
      <c r="C341" s="12">
        <f>SUM(C15+C25+C37+C51+C60+C66+C71+C78+C85+C91+C96+C101+C107+C113+C119+C126+C132+C139+C144+C152+C160+C166+C173+C180+C186+C192+C198+C203+C208+C214+C219+C224+C229+C234+C240+C245+C250+C256+C263+C268+C273+C278+C283+C288+C293+C298+C304+C309+C315+C321+C327+C332+C337)</f>
        <v>17028290</v>
      </c>
      <c r="D341" s="12">
        <f aca="true" t="shared" si="111" ref="D341:L341">SUM(D15+D25+D37+D51+D60+D66+D71+D78+D85+D91+D96+D101+D107+D113+D119+D126+D132+D139+D144+D152+D160+D166+D173+D180+D186+D192+D198+D203+D208+D214+D219+D224+D229+D234+D240+D245+D250+D256+D263+D268+D273+D278+D283+D288+D293+D298+D304+D309+D315+D321+D327+D332+D337)</f>
        <v>7429684</v>
      </c>
      <c r="E341" s="12">
        <f t="shared" si="111"/>
        <v>5170592</v>
      </c>
      <c r="F341" s="12">
        <f t="shared" si="111"/>
        <v>428560</v>
      </c>
      <c r="G341" s="12">
        <f t="shared" si="111"/>
        <v>3165</v>
      </c>
      <c r="H341" s="12">
        <f t="shared" si="111"/>
        <v>111319</v>
      </c>
      <c r="I341" s="12">
        <f t="shared" si="111"/>
        <v>93300</v>
      </c>
      <c r="J341" s="12">
        <f t="shared" si="111"/>
        <v>59012</v>
      </c>
      <c r="K341" s="12">
        <f t="shared" si="111"/>
        <v>115192</v>
      </c>
      <c r="L341" s="12">
        <f t="shared" si="111"/>
        <v>3617466</v>
      </c>
    </row>
    <row r="342" spans="1:12" ht="12.75">
      <c r="A342" s="7"/>
      <c r="B342" s="7" t="s">
        <v>10</v>
      </c>
      <c r="D342" s="9">
        <f>IF($C$341&gt;0,D341/$C$341,"0.0%")</f>
        <v>0.43631415720545047</v>
      </c>
      <c r="E342" s="9">
        <f aca="true" t="shared" si="112" ref="E342:L342">IF($C$341&gt;0,E341/$C$341,"0.0%")</f>
        <v>0.3036471659808472</v>
      </c>
      <c r="F342" s="9">
        <f t="shared" si="112"/>
        <v>0.025167530033843682</v>
      </c>
      <c r="G342" s="9">
        <f t="shared" si="112"/>
        <v>0.0001858671657576891</v>
      </c>
      <c r="H342" s="9">
        <f t="shared" si="112"/>
        <v>0.00653729763822439</v>
      </c>
      <c r="I342" s="9">
        <f t="shared" si="112"/>
        <v>0.005479117398165053</v>
      </c>
      <c r="J342" s="9">
        <f t="shared" si="112"/>
        <v>0.0034655270728887046</v>
      </c>
      <c r="K342" s="9">
        <f t="shared" si="112"/>
        <v>0.006764742672341145</v>
      </c>
      <c r="L342" s="9">
        <f t="shared" si="112"/>
        <v>0.2124385948324817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sjensen</cp:lastModifiedBy>
  <cp:lastPrinted>2012-01-31T01:12:30Z</cp:lastPrinted>
  <dcterms:created xsi:type="dcterms:W3CDTF">2011-03-11T16:12:04Z</dcterms:created>
  <dcterms:modified xsi:type="dcterms:W3CDTF">2012-01-31T17:34:53Z</dcterms:modified>
  <cp:category/>
  <cp:version/>
  <cp:contentType/>
  <cp:contentStatus/>
</cp:coreProperties>
</file>